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45" windowWidth="19155" windowHeight="11640" activeTab="3"/>
  </bookViews>
  <sheets>
    <sheet name="7-8 юн" sheetId="1" r:id="rId1"/>
    <sheet name="9-11 юн" sheetId="2" r:id="rId2"/>
    <sheet name="7-8 дев" sheetId="3" r:id="rId3"/>
    <sheet name="9-11 дев" sheetId="4" r:id="rId4"/>
  </sheets>
  <definedNames>
    <definedName name="_xlnm.Print_Area" localSheetId="0">'7-8 юн'!$A$1:$S$45</definedName>
  </definedNames>
  <calcPr calcId="124519"/>
</workbook>
</file>

<file path=xl/calcChain.xml><?xml version="1.0" encoding="utf-8"?>
<calcChain xmlns="http://schemas.openxmlformats.org/spreadsheetml/2006/main">
  <c r="N32" i="2"/>
  <c r="Q32" s="1"/>
  <c r="R32" s="1"/>
  <c r="N31"/>
  <c r="Q31" s="1"/>
  <c r="R31" s="1"/>
  <c r="N30"/>
  <c r="Q30" s="1"/>
  <c r="R30" s="1"/>
  <c r="N29"/>
  <c r="Q29" s="1"/>
  <c r="R29" s="1"/>
  <c r="N28"/>
  <c r="Q28" s="1"/>
  <c r="R28" s="1"/>
  <c r="N27"/>
  <c r="Q27" s="1"/>
  <c r="R27" s="1"/>
  <c r="N26"/>
  <c r="Q26" s="1"/>
  <c r="R26" s="1"/>
  <c r="N25"/>
  <c r="Q25" s="1"/>
  <c r="R25" s="1"/>
  <c r="N24"/>
  <c r="Q24" s="1"/>
  <c r="R24" s="1"/>
  <c r="N23"/>
  <c r="Q23" s="1"/>
  <c r="R23" s="1"/>
  <c r="N22"/>
  <c r="Q22" s="1"/>
  <c r="R22" s="1"/>
  <c r="N21"/>
  <c r="Q21" s="1"/>
  <c r="R21" s="1"/>
  <c r="N20"/>
  <c r="Q20" s="1"/>
  <c r="R20" s="1"/>
  <c r="N19"/>
  <c r="Q19" s="1"/>
  <c r="R19" s="1"/>
  <c r="N18"/>
  <c r="Q18" s="1"/>
  <c r="R18" s="1"/>
  <c r="L32"/>
  <c r="L31"/>
  <c r="L30"/>
  <c r="L29"/>
  <c r="L28"/>
  <c r="L27"/>
  <c r="L26"/>
  <c r="L25"/>
  <c r="L24"/>
  <c r="L23"/>
  <c r="L22"/>
  <c r="L21"/>
  <c r="L20"/>
  <c r="L19"/>
  <c r="L18"/>
  <c r="J32"/>
  <c r="J31"/>
  <c r="J30"/>
  <c r="J29"/>
  <c r="J28"/>
  <c r="J27"/>
  <c r="J26"/>
  <c r="J25"/>
  <c r="J24"/>
  <c r="J23"/>
  <c r="J22"/>
  <c r="J21"/>
  <c r="J20"/>
  <c r="J19"/>
  <c r="J18"/>
  <c r="J18" i="3"/>
  <c r="J26" i="4"/>
  <c r="J25"/>
  <c r="J24"/>
  <c r="J23"/>
  <c r="J22"/>
  <c r="J21"/>
  <c r="J20"/>
  <c r="J19"/>
  <c r="J18"/>
  <c r="Q29" i="1"/>
  <c r="R29" s="1"/>
  <c r="Q28"/>
  <c r="Q27"/>
  <c r="R27" s="1"/>
  <c r="Q26"/>
  <c r="Q25"/>
  <c r="R25" s="1"/>
  <c r="Q24"/>
  <c r="Q23"/>
  <c r="R23" s="1"/>
  <c r="Q22"/>
  <c r="Q21"/>
  <c r="R21" s="1"/>
  <c r="Q20"/>
  <c r="Q19"/>
  <c r="R19" s="1"/>
  <c r="R28"/>
  <c r="R26"/>
  <c r="R24"/>
  <c r="R22"/>
  <c r="R20"/>
  <c r="R18"/>
  <c r="Q18"/>
  <c r="N29"/>
  <c r="N28"/>
  <c r="N27"/>
  <c r="N26"/>
  <c r="N25"/>
  <c r="N24"/>
  <c r="N23"/>
  <c r="N22"/>
  <c r="N21"/>
  <c r="N20"/>
  <c r="N19"/>
  <c r="N18"/>
  <c r="L29"/>
  <c r="L28"/>
  <c r="L27"/>
  <c r="L26"/>
  <c r="L25"/>
  <c r="L24"/>
  <c r="L23"/>
  <c r="L22"/>
  <c r="L21"/>
  <c r="L20"/>
  <c r="L19"/>
  <c r="L18"/>
  <c r="J29"/>
  <c r="J28"/>
  <c r="J27"/>
  <c r="J26"/>
  <c r="J25"/>
  <c r="J24"/>
  <c r="J23"/>
  <c r="J22"/>
  <c r="J21"/>
  <c r="J20"/>
  <c r="J19"/>
  <c r="J18"/>
  <c r="Q18" i="3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R30"/>
  <c r="Q30"/>
  <c r="N30"/>
  <c r="N29"/>
  <c r="N28"/>
  <c r="N27"/>
  <c r="N26"/>
  <c r="N25"/>
  <c r="N24"/>
  <c r="N23"/>
  <c r="N22"/>
  <c r="N21"/>
  <c r="N20"/>
  <c r="N19"/>
  <c r="N18"/>
  <c r="L30"/>
  <c r="L29"/>
  <c r="L28"/>
  <c r="L27"/>
  <c r="L26"/>
  <c r="L25"/>
  <c r="L24"/>
  <c r="L23"/>
  <c r="L22"/>
  <c r="L21"/>
  <c r="L20"/>
  <c r="L19"/>
  <c r="L18"/>
  <c r="J30"/>
  <c r="J29"/>
  <c r="J28"/>
  <c r="J27"/>
  <c r="J26"/>
  <c r="J25"/>
  <c r="J24"/>
  <c r="J23"/>
  <c r="J22"/>
  <c r="J21"/>
  <c r="J20"/>
  <c r="J19"/>
  <c r="N26" i="4"/>
  <c r="N25"/>
  <c r="N24"/>
  <c r="N23"/>
  <c r="N22"/>
  <c r="N21"/>
  <c r="N20"/>
  <c r="N19"/>
  <c r="N18"/>
  <c r="L26"/>
  <c r="L25"/>
  <c r="L24"/>
  <c r="L23"/>
  <c r="L22"/>
  <c r="L21"/>
  <c r="L20"/>
  <c r="L19"/>
  <c r="L18"/>
  <c r="Q19" l="1"/>
  <c r="R19" s="1"/>
  <c r="Q21"/>
  <c r="Q23"/>
  <c r="R23" s="1"/>
  <c r="Q25"/>
  <c r="Q18"/>
  <c r="R18" s="1"/>
  <c r="Q20"/>
  <c r="Q22"/>
  <c r="Q24"/>
  <c r="Q26"/>
  <c r="R21"/>
  <c r="R25"/>
  <c r="R20"/>
  <c r="R22"/>
  <c r="R24"/>
  <c r="R26"/>
</calcChain>
</file>

<file path=xl/sharedStrings.xml><?xml version="1.0" encoding="utf-8"?>
<sst xmlns="http://schemas.openxmlformats.org/spreadsheetml/2006/main" count="520" uniqueCount="193">
  <si>
    <t>Приложение</t>
  </si>
  <si>
    <t>к протоколу заседания жюри по итогам</t>
  </si>
  <si>
    <t>проведения муниципального этапа</t>
  </si>
  <si>
    <t>Итоговая (рейтинговая) таблица  результатов</t>
  </si>
  <si>
    <t>участников  муниципального этапа всероссийской олимпиады школьников</t>
  </si>
  <si>
    <t>по физической культуре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</si>
  <si>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</si>
  <si>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</si>
  <si>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</si>
  <si>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</si>
  <si>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</si>
  <si>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</si>
  <si>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</si>
  <si>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</si>
  <si>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</si>
  <si>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</si>
  <si>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 xml:space="preserve">Дата рождения </t>
  </si>
  <si>
    <t>ОУ</t>
  </si>
  <si>
    <t xml:space="preserve">МО </t>
  </si>
  <si>
    <t>Сумма баллов теоретического тура</t>
  </si>
  <si>
    <t>ИТОГОВЫЙ ЗАЧЕТНЫЙ БАЛЛ</t>
  </si>
  <si>
    <t>Статус диплома (победитель, призер, участник)</t>
  </si>
  <si>
    <t>Председатель жюри</t>
  </si>
  <si>
    <t>Члены жюри:</t>
  </si>
  <si>
    <t xml:space="preserve">Председатель оргкомитета муниципального  этапа олимпиады   </t>
  </si>
  <si>
    <t xml:space="preserve">__________________ /                                               /  </t>
  </si>
  <si>
    <t xml:space="preserve">        </t>
  </si>
  <si>
    <t xml:space="preserve">   подпись</t>
  </si>
  <si>
    <t xml:space="preserve">          Ф.И.О.</t>
  </si>
  <si>
    <t>Черкасский</t>
  </si>
  <si>
    <t>Герман</t>
  </si>
  <si>
    <t>Николаевич</t>
  </si>
  <si>
    <t>Успенский район</t>
  </si>
  <si>
    <t>Александр</t>
  </si>
  <si>
    <t>Васильевич</t>
  </si>
  <si>
    <t xml:space="preserve">Мироненко </t>
  </si>
  <si>
    <t>Иван</t>
  </si>
  <si>
    <t>Андреевич</t>
  </si>
  <si>
    <t xml:space="preserve">Шевцов </t>
  </si>
  <si>
    <t>Кирилл</t>
  </si>
  <si>
    <t xml:space="preserve">Васильевич </t>
  </si>
  <si>
    <t>Сергеевич</t>
  </si>
  <si>
    <t>Галанов</t>
  </si>
  <si>
    <t>Владимир</t>
  </si>
  <si>
    <t>Алексеевич</t>
  </si>
  <si>
    <t xml:space="preserve">Дмитрий </t>
  </si>
  <si>
    <t>Александрович</t>
  </si>
  <si>
    <t>Роман</t>
  </si>
  <si>
    <t>Максим</t>
  </si>
  <si>
    <t>Владимирович</t>
  </si>
  <si>
    <t>Полушкин</t>
  </si>
  <si>
    <t>Виктор</t>
  </si>
  <si>
    <t>Дмитрий</t>
  </si>
  <si>
    <t>Уманский</t>
  </si>
  <si>
    <t>Евгеньевич</t>
  </si>
  <si>
    <t>Шамитов</t>
  </si>
  <si>
    <t>Никита</t>
  </si>
  <si>
    <t>Закотий</t>
  </si>
  <si>
    <t xml:space="preserve">Желтков </t>
  </si>
  <si>
    <t>Павел</t>
  </si>
  <si>
    <t>Муртузов</t>
  </si>
  <si>
    <t>Русинов</t>
  </si>
  <si>
    <t>Сергей</t>
  </si>
  <si>
    <t>Русланович</t>
  </si>
  <si>
    <t>Игоревич</t>
  </si>
  <si>
    <t>Витальевич</t>
  </si>
  <si>
    <t>М.Г. Коробчинская</t>
  </si>
  <si>
    <t>Саркисов С.А.</t>
  </si>
  <si>
    <t>Чернышова С.М.</t>
  </si>
  <si>
    <t>Бабин В.Е.</t>
  </si>
  <si>
    <t>Подзвездова Н.В.</t>
  </si>
  <si>
    <t>Панарина В.И.</t>
  </si>
  <si>
    <t>Антюшин Б.Н.</t>
  </si>
  <si>
    <t>Акименко А.Ф.</t>
  </si>
  <si>
    <t>Чемеригин В.А.</t>
  </si>
  <si>
    <t>Абдулахова М.А.</t>
  </si>
  <si>
    <t>Ларионова И.В.</t>
  </si>
  <si>
    <t>Кургин С.В.</t>
  </si>
  <si>
    <t>08.11.2017 г.</t>
  </si>
  <si>
    <t>10.00 ч.</t>
  </si>
  <si>
    <t>Катунин</t>
  </si>
  <si>
    <t>Фабрицкий</t>
  </si>
  <si>
    <t>Викторович</t>
  </si>
  <si>
    <t xml:space="preserve">Бабин </t>
  </si>
  <si>
    <t>Хохлов</t>
  </si>
  <si>
    <t xml:space="preserve">Зеленский </t>
  </si>
  <si>
    <t>Подзвездов</t>
  </si>
  <si>
    <t>Владислав</t>
  </si>
  <si>
    <t>Вячеславович</t>
  </si>
  <si>
    <t>Пономарев</t>
  </si>
  <si>
    <t>Матвей</t>
  </si>
  <si>
    <t>Бугаев</t>
  </si>
  <si>
    <t>Михайлович</t>
  </si>
  <si>
    <t xml:space="preserve">Величко </t>
  </si>
  <si>
    <t>Руслан</t>
  </si>
  <si>
    <t>Кукса</t>
  </si>
  <si>
    <t xml:space="preserve"> Дмитрий</t>
  </si>
  <si>
    <t xml:space="preserve"> Викторович</t>
  </si>
  <si>
    <t>Братков</t>
  </si>
  <si>
    <t>Данила</t>
  </si>
  <si>
    <t>Дурнин</t>
  </si>
  <si>
    <t xml:space="preserve"> Виктор</t>
  </si>
  <si>
    <t xml:space="preserve"> Дмитриевич</t>
  </si>
  <si>
    <t>Камойленко</t>
  </si>
  <si>
    <t>Альберт</t>
  </si>
  <si>
    <t>Омельченко</t>
  </si>
  <si>
    <t xml:space="preserve">Павлов </t>
  </si>
  <si>
    <t xml:space="preserve"> Николай </t>
  </si>
  <si>
    <t xml:space="preserve"> Игоревич</t>
  </si>
  <si>
    <t>Виктория</t>
  </si>
  <si>
    <t>Викторовна</t>
  </si>
  <si>
    <t>Александра</t>
  </si>
  <si>
    <t>Сергеевна</t>
  </si>
  <si>
    <t>Тушина</t>
  </si>
  <si>
    <t>Алексеевна</t>
  </si>
  <si>
    <t>Иванникова</t>
  </si>
  <si>
    <t>Мария</t>
  </si>
  <si>
    <t>Александровна</t>
  </si>
  <si>
    <t>Лаврик</t>
  </si>
  <si>
    <t>Елизавета</t>
  </si>
  <si>
    <t xml:space="preserve">Куликова </t>
  </si>
  <si>
    <t>Екатерина</t>
  </si>
  <si>
    <t>Татьяна</t>
  </si>
  <si>
    <t>Лукьяненко</t>
  </si>
  <si>
    <t>Дарья</t>
  </si>
  <si>
    <t>Михайловна</t>
  </si>
  <si>
    <t>Мироненко</t>
  </si>
  <si>
    <t>Алена</t>
  </si>
  <si>
    <t>Андреевна</t>
  </si>
  <si>
    <t>Дмитриевна</t>
  </si>
  <si>
    <t xml:space="preserve">Капитанова </t>
  </si>
  <si>
    <t>Николаевна</t>
  </si>
  <si>
    <t>Данелян</t>
  </si>
  <si>
    <t>Карина</t>
  </si>
  <si>
    <t>Вагинаковна</t>
  </si>
  <si>
    <t xml:space="preserve">Шабальникова </t>
  </si>
  <si>
    <t xml:space="preserve"> Виктория</t>
  </si>
  <si>
    <t>Кравченко</t>
  </si>
  <si>
    <t>Ева</t>
  </si>
  <si>
    <t>Мерзлякова</t>
  </si>
  <si>
    <t>Эвелина</t>
  </si>
  <si>
    <t>Ивановна</t>
  </si>
  <si>
    <t>Татарченко</t>
  </si>
  <si>
    <t xml:space="preserve"> Ирина</t>
  </si>
  <si>
    <t>Бирамова</t>
  </si>
  <si>
    <t xml:space="preserve"> Самира</t>
  </si>
  <si>
    <t>Пасека</t>
  </si>
  <si>
    <t>Юлия</t>
  </si>
  <si>
    <t>Наталья</t>
  </si>
  <si>
    <t>Петькова</t>
  </si>
  <si>
    <t>Елена</t>
  </si>
  <si>
    <t>Владимировна</t>
  </si>
  <si>
    <t>Дзина</t>
  </si>
  <si>
    <t>Павловна</t>
  </si>
  <si>
    <t>Багдасарян</t>
  </si>
  <si>
    <t>Вероника</t>
  </si>
  <si>
    <t>Климентовна</t>
  </si>
  <si>
    <t>Ванякина</t>
  </si>
  <si>
    <t>Валерьевна</t>
  </si>
  <si>
    <t>Полывянова</t>
  </si>
  <si>
    <t>Олеся</t>
  </si>
  <si>
    <t>Романовна</t>
  </si>
  <si>
    <t>Можарина</t>
  </si>
  <si>
    <t>Торговичева</t>
  </si>
  <si>
    <t>Юрьевна</t>
  </si>
  <si>
    <t>Власенко</t>
  </si>
  <si>
    <t>9,10,11</t>
  </si>
  <si>
    <t>1-е испытание                         (баскетбол)</t>
  </si>
  <si>
    <t>2-е испытание                      (гимнастика)</t>
  </si>
  <si>
    <t>2-е испытание                      (легкая атлетика)</t>
  </si>
  <si>
    <t>Результат                            (с)</t>
  </si>
  <si>
    <t>Результат                            (баллы)</t>
  </si>
  <si>
    <t>Эдуардовна</t>
  </si>
  <si>
    <t xml:space="preserve">Комиссаров </t>
  </si>
  <si>
    <t>Зачетный балл практического тура</t>
  </si>
  <si>
    <t>Зачетный балл</t>
  </si>
  <si>
    <t xml:space="preserve">Зачетный балл </t>
  </si>
  <si>
    <t xml:space="preserve">Зачетный балл теоретического тура </t>
  </si>
  <si>
    <t xml:space="preserve">Зачетный балл практического тура </t>
  </si>
  <si>
    <t xml:space="preserve">Зачетный балл  </t>
  </si>
  <si>
    <t xml:space="preserve">Класс </t>
  </si>
  <si>
    <t>призер</t>
  </si>
  <si>
    <t>победитель</t>
  </si>
  <si>
    <t>участник</t>
  </si>
  <si>
    <t>МАОУСОШ № 2</t>
  </si>
  <si>
    <t>МБОУСОШ № 10</t>
  </si>
  <si>
    <t>МБОУСОШ № 4</t>
  </si>
  <si>
    <t>МБОУСОШ № 6</t>
  </si>
  <si>
    <t>МБОУСОШ № 12</t>
  </si>
  <si>
    <t>МБОУСОШ № 1</t>
  </si>
  <si>
    <t>МБОУСОШ № 3</t>
  </si>
  <si>
    <t>МБОУСОШ № 7</t>
  </si>
  <si>
    <t>МБОУООШ № 7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</si>
</sst>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43" fontId="3" fillId="0" borderId="0" xfId="1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/>
    <xf numFmtId="16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/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2" fontId="7" fillId="0" borderId="3" xfId="0" applyNumberFormat="1" applyFont="1" applyBorder="1" applyAlignment="1" applyProtection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/>
    </xf>
    <xf numFmtId="14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opLeftCell="A28" workbookViewId="0">
      <selection activeCell="G30" sqref="G30"/>
    </sheetView>
  </sheetViews>
  <sheetFormatPr defaultRowHeight="15.75"/>
  <cols>
    <col min="1" max="1" width="4.85546875" style="1" customWidth="1"/>
    <col min="2" max="2" width="7" style="2" customWidth="1"/>
    <col min="3" max="3" width="6.42578125" style="2" customWidth="1"/>
    <col min="4" max="4" width="9.28515625" style="2" customWidth="1"/>
    <col min="5" max="5" width="6.28515625" style="2" customWidth="1"/>
    <col min="6" max="6" width="4.7109375" style="2" customWidth="1"/>
    <col min="7" max="7" width="4.28515625" style="3" bestFit="1" customWidth="1"/>
    <col min="8" max="8" width="7.7109375" style="2" customWidth="1"/>
    <col min="9" max="9" width="10.7109375" style="2" customWidth="1"/>
    <col min="10" max="10" width="10.42578125" style="2" customWidth="1"/>
    <col min="11" max="12" width="12.28515625" style="2" customWidth="1"/>
    <col min="13" max="13" width="11.85546875" style="2" customWidth="1"/>
    <col min="14" max="16" width="11.5703125" style="2" customWidth="1"/>
    <col min="17" max="17" width="16.5703125" style="2" customWidth="1"/>
    <col min="18" max="18" width="15" style="2" customWidth="1"/>
    <col min="19" max="19" width="14.28515625" style="2" customWidth="1"/>
    <col min="20" max="16384" width="9.140625" style="2"/>
  </cols>
  <sheetData>
    <row r="1" spans="1:22" ht="18.75">
      <c r="P1" s="4"/>
      <c r="Q1" s="4"/>
      <c r="R1" s="4"/>
      <c r="S1" s="4"/>
      <c r="T1" s="4"/>
      <c r="U1" s="4"/>
      <c r="V1" s="4"/>
    </row>
    <row r="2" spans="1:22" s="4" customFormat="1" ht="18.75">
      <c r="A2" s="5"/>
      <c r="F2" s="5"/>
      <c r="I2" s="6"/>
      <c r="J2" s="6"/>
      <c r="K2" s="6"/>
      <c r="M2" s="34"/>
      <c r="N2" s="34"/>
      <c r="O2" s="34"/>
      <c r="P2" s="65" t="s">
        <v>0</v>
      </c>
      <c r="Q2" s="65"/>
      <c r="R2" s="65"/>
      <c r="S2" s="6"/>
    </row>
    <row r="3" spans="1:22" s="4" customFormat="1" ht="18.75">
      <c r="A3" s="5"/>
      <c r="F3" s="5"/>
      <c r="I3" s="6"/>
      <c r="J3" s="6"/>
      <c r="K3" s="6"/>
      <c r="M3" s="34"/>
      <c r="N3" s="34"/>
      <c r="O3" s="34"/>
      <c r="P3" s="65" t="s">
        <v>1</v>
      </c>
      <c r="Q3" s="65"/>
      <c r="R3" s="65"/>
      <c r="S3" s="65"/>
    </row>
    <row r="4" spans="1:22" s="4" customFormat="1" ht="19.5" customHeight="1">
      <c r="A4" s="5"/>
      <c r="G4" s="8"/>
      <c r="H4" s="6"/>
      <c r="I4" s="7"/>
      <c r="J4" s="7"/>
      <c r="K4" s="7"/>
      <c r="L4" s="8"/>
      <c r="M4" s="8"/>
      <c r="N4" s="8"/>
      <c r="O4" s="8"/>
      <c r="P4" s="66" t="s">
        <v>2</v>
      </c>
      <c r="Q4" s="66"/>
      <c r="R4" s="66"/>
      <c r="S4" s="66"/>
    </row>
    <row r="5" spans="1:22" s="4" customFormat="1" ht="14.25" customHeight="1">
      <c r="A5" s="5"/>
      <c r="B5" s="8"/>
      <c r="C5" s="8"/>
      <c r="D5" s="8"/>
      <c r="E5" s="8"/>
      <c r="F5" s="8"/>
      <c r="G5" s="7"/>
      <c r="H5" s="7"/>
      <c r="L5" s="5"/>
      <c r="M5" s="5"/>
      <c r="N5" s="5"/>
      <c r="P5" s="6"/>
      <c r="Q5" s="6"/>
      <c r="R5" s="6"/>
      <c r="S5" s="6"/>
    </row>
    <row r="6" spans="1:22" s="9" customFormat="1" ht="17.25" customHeigh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22" s="9" customFormat="1" ht="17.25" customHeight="1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22" s="9" customFormat="1" ht="17.25" customHeight="1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2" s="9" customFormat="1" ht="9" customHeight="1">
      <c r="A9" s="35"/>
      <c r="B9" s="34"/>
      <c r="C9" s="34"/>
      <c r="D9" s="34"/>
      <c r="E9" s="34"/>
      <c r="F9" s="34"/>
      <c r="G9" s="34"/>
      <c r="H9" s="34"/>
      <c r="I9" s="34"/>
      <c r="J9" s="34"/>
      <c r="K9" s="8"/>
      <c r="L9" s="8"/>
      <c r="M9" s="8"/>
    </row>
    <row r="10" spans="1:22" s="9" customFormat="1">
      <c r="A10" s="1" t="s">
        <v>6</v>
      </c>
      <c r="B10" s="10"/>
      <c r="C10" s="10"/>
      <c r="D10" s="11"/>
      <c r="E10" s="11"/>
      <c r="F10" s="11"/>
      <c r="G10" s="12"/>
      <c r="H10" s="12" t="s">
        <v>32</v>
      </c>
      <c r="I10" s="12"/>
      <c r="J10" s="12"/>
      <c r="K10" s="12"/>
      <c r="L10" s="12"/>
      <c r="M10" s="12"/>
      <c r="N10" s="12"/>
    </row>
    <row r="11" spans="1:22" s="9" customFormat="1">
      <c r="A11" s="1" t="s">
        <v>7</v>
      </c>
      <c r="C11" s="13"/>
      <c r="D11" s="13"/>
      <c r="E11" s="13"/>
      <c r="F11" s="13"/>
      <c r="G11" s="14"/>
      <c r="H11" s="15">
        <v>7.8</v>
      </c>
      <c r="I11" s="13"/>
      <c r="J11" s="13"/>
      <c r="K11" s="16"/>
      <c r="L11" s="16"/>
      <c r="M11" s="16"/>
      <c r="N11" s="17"/>
    </row>
    <row r="12" spans="1:22" s="9" customFormat="1">
      <c r="A12" s="1" t="s">
        <v>8</v>
      </c>
      <c r="D12" s="13"/>
      <c r="E12" s="13"/>
      <c r="F12" s="18"/>
      <c r="G12" s="19"/>
      <c r="H12" s="19">
        <v>12</v>
      </c>
      <c r="I12" s="19"/>
      <c r="J12" s="19"/>
      <c r="K12" s="16"/>
      <c r="L12" s="16"/>
      <c r="M12" s="16"/>
      <c r="N12" s="16"/>
    </row>
    <row r="13" spans="1:22" s="9" customFormat="1">
      <c r="A13" s="1" t="s">
        <v>9</v>
      </c>
      <c r="B13" s="20"/>
      <c r="C13" s="62" t="s">
        <v>78</v>
      </c>
      <c r="D13" s="62"/>
      <c r="E13" s="63"/>
      <c r="F13" s="64" t="s">
        <v>10</v>
      </c>
      <c r="G13" s="64"/>
      <c r="H13" s="64"/>
      <c r="I13" s="64"/>
      <c r="J13" s="64"/>
      <c r="K13" s="21" t="s">
        <v>79</v>
      </c>
      <c r="L13" s="16"/>
      <c r="M13" s="16"/>
      <c r="N13" s="16"/>
    </row>
    <row r="14" spans="1:22" s="9" customFormat="1">
      <c r="A14" s="1" t="s">
        <v>11</v>
      </c>
      <c r="F14" s="13"/>
      <c r="G14" s="13"/>
      <c r="H14" s="13"/>
      <c r="I14" s="13"/>
      <c r="J14" s="22">
        <v>100</v>
      </c>
      <c r="K14" s="16"/>
      <c r="L14" s="16"/>
      <c r="M14" s="16"/>
      <c r="N14" s="16"/>
    </row>
    <row r="15" spans="1:22" s="9" customFormat="1" ht="10.5" customHeight="1">
      <c r="A15" s="23"/>
    </row>
    <row r="16" spans="1:22" s="36" customFormat="1" ht="40.5" customHeight="1">
      <c r="A16" s="68" t="s">
        <v>12</v>
      </c>
      <c r="B16" s="76" t="s">
        <v>13</v>
      </c>
      <c r="C16" s="76" t="s">
        <v>14</v>
      </c>
      <c r="D16" s="76" t="s">
        <v>15</v>
      </c>
      <c r="E16" s="77" t="s">
        <v>16</v>
      </c>
      <c r="F16" s="76" t="s">
        <v>180</v>
      </c>
      <c r="G16" s="76" t="s">
        <v>17</v>
      </c>
      <c r="H16" s="76" t="s">
        <v>18</v>
      </c>
      <c r="I16" s="72" t="s">
        <v>19</v>
      </c>
      <c r="J16" s="72" t="s">
        <v>177</v>
      </c>
      <c r="K16" s="58" t="s">
        <v>167</v>
      </c>
      <c r="L16" s="59"/>
      <c r="M16" s="58" t="s">
        <v>168</v>
      </c>
      <c r="N16" s="59"/>
      <c r="O16" s="58" t="s">
        <v>169</v>
      </c>
      <c r="P16" s="59"/>
      <c r="Q16" s="60" t="s">
        <v>178</v>
      </c>
      <c r="R16" s="60" t="s">
        <v>20</v>
      </c>
      <c r="S16" s="55" t="s">
        <v>21</v>
      </c>
    </row>
    <row r="17" spans="1:19" s="36" customFormat="1" ht="34.5" customHeight="1">
      <c r="A17" s="69"/>
      <c r="B17" s="78"/>
      <c r="C17" s="78"/>
      <c r="D17" s="78"/>
      <c r="E17" s="79"/>
      <c r="F17" s="78"/>
      <c r="G17" s="78"/>
      <c r="H17" s="78"/>
      <c r="I17" s="73"/>
      <c r="J17" s="73"/>
      <c r="K17" s="37" t="s">
        <v>170</v>
      </c>
      <c r="L17" s="37" t="s">
        <v>176</v>
      </c>
      <c r="M17" s="37" t="s">
        <v>171</v>
      </c>
      <c r="N17" s="37" t="s">
        <v>179</v>
      </c>
      <c r="O17" s="37" t="s">
        <v>170</v>
      </c>
      <c r="P17" s="37" t="s">
        <v>176</v>
      </c>
      <c r="Q17" s="61"/>
      <c r="R17" s="61"/>
      <c r="S17" s="56"/>
    </row>
    <row r="18" spans="1:19" ht="106.5" customHeight="1">
      <c r="A18" s="47">
        <v>1</v>
      </c>
      <c r="B18" s="80" t="s">
        <v>53</v>
      </c>
      <c r="C18" s="80" t="s">
        <v>52</v>
      </c>
      <c r="D18" s="80" t="s">
        <v>54</v>
      </c>
      <c r="E18" s="81">
        <v>37929</v>
      </c>
      <c r="F18" s="80">
        <v>8</v>
      </c>
      <c r="G18" s="80" t="s">
        <v>184</v>
      </c>
      <c r="H18" s="82" t="s">
        <v>32</v>
      </c>
      <c r="I18" s="24">
        <v>21.5</v>
      </c>
      <c r="J18" s="39">
        <f t="shared" ref="J18:J29" si="0">20*I18/45</f>
        <v>9.5555555555555554</v>
      </c>
      <c r="K18" s="24">
        <v>38.200000000000003</v>
      </c>
      <c r="L18" s="83">
        <f t="shared" ref="L18:L29" si="1">40*34.3/K18</f>
        <v>35.916230366492144</v>
      </c>
      <c r="M18" s="24">
        <v>19</v>
      </c>
      <c r="N18" s="83">
        <f t="shared" ref="N18:N29" si="2">40*M18/20</f>
        <v>38</v>
      </c>
      <c r="O18" s="38"/>
      <c r="P18" s="38"/>
      <c r="Q18" s="84">
        <f>N18+L18</f>
        <v>73.916230366492144</v>
      </c>
      <c r="R18" s="84">
        <f>Q18+J18</f>
        <v>83.471785922047701</v>
      </c>
      <c r="S18" s="38" t="s">
        <v>182</v>
      </c>
    </row>
    <row r="19" spans="1:19" ht="106.5" customHeight="1">
      <c r="A19" s="47">
        <v>2</v>
      </c>
      <c r="B19" s="80" t="s">
        <v>57</v>
      </c>
      <c r="C19" s="80" t="s">
        <v>33</v>
      </c>
      <c r="D19" s="80" t="s">
        <v>44</v>
      </c>
      <c r="E19" s="81">
        <v>37845</v>
      </c>
      <c r="F19" s="80">
        <v>8</v>
      </c>
      <c r="G19" s="80" t="s">
        <v>185</v>
      </c>
      <c r="H19" s="82" t="s">
        <v>32</v>
      </c>
      <c r="I19" s="24">
        <v>17.5</v>
      </c>
      <c r="J19" s="39">
        <f t="shared" si="0"/>
        <v>7.7777777777777777</v>
      </c>
      <c r="K19" s="24">
        <v>34.299999999999997</v>
      </c>
      <c r="L19" s="83">
        <f t="shared" si="1"/>
        <v>40</v>
      </c>
      <c r="M19" s="24">
        <v>16.5</v>
      </c>
      <c r="N19" s="83">
        <f t="shared" si="2"/>
        <v>33</v>
      </c>
      <c r="O19" s="38"/>
      <c r="P19" s="38"/>
      <c r="Q19" s="84">
        <f t="shared" ref="Q19:Q29" si="3">N19+L19</f>
        <v>73</v>
      </c>
      <c r="R19" s="84">
        <f t="shared" ref="R19:R29" si="4">Q19+J19</f>
        <v>80.777777777777771</v>
      </c>
      <c r="S19" s="38" t="s">
        <v>181</v>
      </c>
    </row>
    <row r="20" spans="1:19" ht="106.5" customHeight="1">
      <c r="A20" s="47">
        <v>3</v>
      </c>
      <c r="B20" s="80" t="s">
        <v>42</v>
      </c>
      <c r="C20" s="80" t="s">
        <v>43</v>
      </c>
      <c r="D20" s="80" t="s">
        <v>41</v>
      </c>
      <c r="E20" s="81">
        <v>37825</v>
      </c>
      <c r="F20" s="80">
        <v>8</v>
      </c>
      <c r="G20" s="80" t="s">
        <v>186</v>
      </c>
      <c r="H20" s="82" t="s">
        <v>32</v>
      </c>
      <c r="I20" s="24">
        <v>25</v>
      </c>
      <c r="J20" s="39">
        <f t="shared" si="0"/>
        <v>11.111111111111111</v>
      </c>
      <c r="K20" s="24">
        <v>40</v>
      </c>
      <c r="L20" s="83">
        <f t="shared" si="1"/>
        <v>34.299999999999997</v>
      </c>
      <c r="M20" s="24">
        <v>16</v>
      </c>
      <c r="N20" s="83">
        <f t="shared" si="2"/>
        <v>32</v>
      </c>
      <c r="O20" s="38"/>
      <c r="P20" s="38"/>
      <c r="Q20" s="84">
        <f t="shared" si="3"/>
        <v>66.3</v>
      </c>
      <c r="R20" s="84">
        <f t="shared" si="4"/>
        <v>77.411111111111111</v>
      </c>
      <c r="S20" s="38" t="s">
        <v>181</v>
      </c>
    </row>
    <row r="21" spans="1:19" ht="106.5" customHeight="1">
      <c r="A21" s="47">
        <v>4</v>
      </c>
      <c r="B21" s="80" t="s">
        <v>60</v>
      </c>
      <c r="C21" s="80" t="s">
        <v>47</v>
      </c>
      <c r="D21" s="80" t="s">
        <v>49</v>
      </c>
      <c r="E21" s="81">
        <v>37835</v>
      </c>
      <c r="F21" s="80">
        <v>8</v>
      </c>
      <c r="G21" s="80" t="s">
        <v>185</v>
      </c>
      <c r="H21" s="82" t="s">
        <v>32</v>
      </c>
      <c r="I21" s="24">
        <v>19.5</v>
      </c>
      <c r="J21" s="39">
        <f t="shared" si="0"/>
        <v>8.6666666666666661</v>
      </c>
      <c r="K21" s="24">
        <v>43.8</v>
      </c>
      <c r="L21" s="83">
        <f t="shared" si="1"/>
        <v>31.324200913242009</v>
      </c>
      <c r="M21" s="24">
        <v>14.5</v>
      </c>
      <c r="N21" s="83">
        <f t="shared" si="2"/>
        <v>29</v>
      </c>
      <c r="O21" s="38"/>
      <c r="P21" s="38"/>
      <c r="Q21" s="84">
        <f t="shared" si="3"/>
        <v>60.324200913242009</v>
      </c>
      <c r="R21" s="84">
        <f t="shared" si="4"/>
        <v>68.990867579908681</v>
      </c>
      <c r="S21" s="38" t="s">
        <v>181</v>
      </c>
    </row>
    <row r="22" spans="1:19" ht="106.5" customHeight="1">
      <c r="A22" s="47">
        <v>5</v>
      </c>
      <c r="B22" s="80" t="s">
        <v>50</v>
      </c>
      <c r="C22" s="80" t="s">
        <v>45</v>
      </c>
      <c r="D22" s="80" t="s">
        <v>34</v>
      </c>
      <c r="E22" s="81">
        <v>38319</v>
      </c>
      <c r="F22" s="80">
        <v>7</v>
      </c>
      <c r="G22" s="80" t="s">
        <v>186</v>
      </c>
      <c r="H22" s="82" t="s">
        <v>32</v>
      </c>
      <c r="I22" s="24">
        <v>25</v>
      </c>
      <c r="J22" s="39">
        <f t="shared" si="0"/>
        <v>11.111111111111111</v>
      </c>
      <c r="K22" s="24">
        <v>48.8</v>
      </c>
      <c r="L22" s="83">
        <f t="shared" si="1"/>
        <v>28.114754098360656</v>
      </c>
      <c r="M22" s="24">
        <v>11.5</v>
      </c>
      <c r="N22" s="83">
        <f t="shared" si="2"/>
        <v>23</v>
      </c>
      <c r="O22" s="38"/>
      <c r="P22" s="38"/>
      <c r="Q22" s="84">
        <f t="shared" si="3"/>
        <v>51.114754098360656</v>
      </c>
      <c r="R22" s="84">
        <f t="shared" si="4"/>
        <v>62.225865209471763</v>
      </c>
      <c r="S22" s="38" t="s">
        <v>183</v>
      </c>
    </row>
    <row r="23" spans="1:19" ht="106.5" customHeight="1">
      <c r="A23" s="47">
        <v>6</v>
      </c>
      <c r="B23" s="80" t="s">
        <v>38</v>
      </c>
      <c r="C23" s="80" t="s">
        <v>39</v>
      </c>
      <c r="D23" s="80" t="s">
        <v>40</v>
      </c>
      <c r="E23" s="81">
        <v>37849</v>
      </c>
      <c r="F23" s="80">
        <v>8</v>
      </c>
      <c r="G23" s="80" t="s">
        <v>187</v>
      </c>
      <c r="H23" s="82" t="s">
        <v>32</v>
      </c>
      <c r="I23" s="24">
        <v>20</v>
      </c>
      <c r="J23" s="39">
        <f t="shared" si="0"/>
        <v>8.8888888888888893</v>
      </c>
      <c r="K23" s="24">
        <v>47.2</v>
      </c>
      <c r="L23" s="83">
        <f t="shared" si="1"/>
        <v>29.067796610169491</v>
      </c>
      <c r="M23" s="24">
        <v>12</v>
      </c>
      <c r="N23" s="83">
        <f t="shared" si="2"/>
        <v>24</v>
      </c>
      <c r="O23" s="38"/>
      <c r="P23" s="38"/>
      <c r="Q23" s="84">
        <f t="shared" si="3"/>
        <v>53.067796610169495</v>
      </c>
      <c r="R23" s="84">
        <f t="shared" si="4"/>
        <v>61.956685499058381</v>
      </c>
      <c r="S23" s="38" t="s">
        <v>183</v>
      </c>
    </row>
    <row r="24" spans="1:19" ht="106.5" customHeight="1">
      <c r="A24" s="47">
        <v>7</v>
      </c>
      <c r="B24" s="80" t="s">
        <v>35</v>
      </c>
      <c r="C24" s="80" t="s">
        <v>36</v>
      </c>
      <c r="D24" s="80" t="s">
        <v>37</v>
      </c>
      <c r="E24" s="81">
        <v>37861</v>
      </c>
      <c r="F24" s="80">
        <v>8</v>
      </c>
      <c r="G24" s="80" t="s">
        <v>186</v>
      </c>
      <c r="H24" s="82" t="s">
        <v>32</v>
      </c>
      <c r="I24" s="24">
        <v>14</v>
      </c>
      <c r="J24" s="39">
        <f t="shared" si="0"/>
        <v>6.2222222222222223</v>
      </c>
      <c r="K24" s="24">
        <v>49.2</v>
      </c>
      <c r="L24" s="83">
        <f t="shared" si="1"/>
        <v>27.886178861788615</v>
      </c>
      <c r="M24" s="24">
        <v>13.5</v>
      </c>
      <c r="N24" s="83">
        <f t="shared" si="2"/>
        <v>27</v>
      </c>
      <c r="O24" s="38"/>
      <c r="P24" s="38"/>
      <c r="Q24" s="84">
        <f t="shared" si="3"/>
        <v>54.886178861788615</v>
      </c>
      <c r="R24" s="84">
        <f t="shared" si="4"/>
        <v>61.108401084010836</v>
      </c>
      <c r="S24" s="38" t="s">
        <v>183</v>
      </c>
    </row>
    <row r="25" spans="1:19" ht="106.5" customHeight="1">
      <c r="A25" s="47">
        <v>8</v>
      </c>
      <c r="B25" s="80" t="s">
        <v>29</v>
      </c>
      <c r="C25" s="80" t="s">
        <v>30</v>
      </c>
      <c r="D25" s="80" t="s">
        <v>31</v>
      </c>
      <c r="E25" s="81">
        <v>37573</v>
      </c>
      <c r="F25" s="80">
        <v>8</v>
      </c>
      <c r="G25" s="80" t="s">
        <v>186</v>
      </c>
      <c r="H25" s="82" t="s">
        <v>32</v>
      </c>
      <c r="I25" s="24">
        <v>18</v>
      </c>
      <c r="J25" s="39">
        <f t="shared" si="0"/>
        <v>8</v>
      </c>
      <c r="K25" s="24">
        <v>49.7</v>
      </c>
      <c r="L25" s="83">
        <f t="shared" si="1"/>
        <v>27.6056338028169</v>
      </c>
      <c r="M25" s="24">
        <v>11</v>
      </c>
      <c r="N25" s="83">
        <f t="shared" si="2"/>
        <v>22</v>
      </c>
      <c r="O25" s="38"/>
      <c r="P25" s="38"/>
      <c r="Q25" s="84">
        <f t="shared" si="3"/>
        <v>49.605633802816897</v>
      </c>
      <c r="R25" s="84">
        <f t="shared" si="4"/>
        <v>57.605633802816897</v>
      </c>
      <c r="S25" s="38" t="s">
        <v>183</v>
      </c>
    </row>
    <row r="26" spans="1:19" ht="106.5" customHeight="1">
      <c r="A26" s="47">
        <v>9</v>
      </c>
      <c r="B26" s="80" t="s">
        <v>173</v>
      </c>
      <c r="C26" s="80" t="s">
        <v>52</v>
      </c>
      <c r="D26" s="80" t="s">
        <v>64</v>
      </c>
      <c r="E26" s="81">
        <v>37930</v>
      </c>
      <c r="F26" s="80">
        <v>8</v>
      </c>
      <c r="G26" s="80" t="s">
        <v>188</v>
      </c>
      <c r="H26" s="82" t="s">
        <v>32</v>
      </c>
      <c r="I26" s="24">
        <v>5</v>
      </c>
      <c r="J26" s="39">
        <f t="shared" si="0"/>
        <v>2.2222222222222223</v>
      </c>
      <c r="K26" s="24">
        <v>54.3</v>
      </c>
      <c r="L26" s="83">
        <f t="shared" si="1"/>
        <v>25.267034990791899</v>
      </c>
      <c r="M26" s="24">
        <v>15</v>
      </c>
      <c r="N26" s="83">
        <f t="shared" si="2"/>
        <v>30</v>
      </c>
      <c r="O26" s="38"/>
      <c r="P26" s="38"/>
      <c r="Q26" s="84">
        <f t="shared" si="3"/>
        <v>55.267034990791899</v>
      </c>
      <c r="R26" s="84">
        <f t="shared" si="4"/>
        <v>57.48925721301412</v>
      </c>
      <c r="S26" s="38" t="s">
        <v>183</v>
      </c>
    </row>
    <row r="27" spans="1:19" ht="106.5" customHeight="1">
      <c r="A27" s="47">
        <v>10</v>
      </c>
      <c r="B27" s="80" t="s">
        <v>55</v>
      </c>
      <c r="C27" s="80" t="s">
        <v>56</v>
      </c>
      <c r="D27" s="80" t="s">
        <v>41</v>
      </c>
      <c r="E27" s="81">
        <v>38109</v>
      </c>
      <c r="F27" s="80">
        <v>7</v>
      </c>
      <c r="G27" s="80" t="s">
        <v>184</v>
      </c>
      <c r="H27" s="82" t="s">
        <v>32</v>
      </c>
      <c r="I27" s="24">
        <v>21.5</v>
      </c>
      <c r="J27" s="39">
        <f t="shared" si="0"/>
        <v>9.5555555555555554</v>
      </c>
      <c r="K27" s="24">
        <v>52.5</v>
      </c>
      <c r="L27" s="83">
        <f t="shared" si="1"/>
        <v>26.133333333333333</v>
      </c>
      <c r="M27" s="24">
        <v>10.5</v>
      </c>
      <c r="N27" s="83">
        <f t="shared" si="2"/>
        <v>21</v>
      </c>
      <c r="O27" s="38"/>
      <c r="P27" s="38"/>
      <c r="Q27" s="84">
        <f t="shared" si="3"/>
        <v>47.133333333333333</v>
      </c>
      <c r="R27" s="84">
        <f t="shared" si="4"/>
        <v>56.68888888888889</v>
      </c>
      <c r="S27" s="38" t="s">
        <v>183</v>
      </c>
    </row>
    <row r="28" spans="1:19" ht="106.5" customHeight="1">
      <c r="A28" s="47">
        <v>11</v>
      </c>
      <c r="B28" s="80" t="s">
        <v>61</v>
      </c>
      <c r="C28" s="80" t="s">
        <v>62</v>
      </c>
      <c r="D28" s="80" t="s">
        <v>63</v>
      </c>
      <c r="E28" s="81">
        <v>38259</v>
      </c>
      <c r="F28" s="80">
        <v>7</v>
      </c>
      <c r="G28" s="80" t="s">
        <v>188</v>
      </c>
      <c r="H28" s="82" t="s">
        <v>32</v>
      </c>
      <c r="I28" s="24">
        <v>9</v>
      </c>
      <c r="J28" s="39">
        <f t="shared" si="0"/>
        <v>4</v>
      </c>
      <c r="K28" s="24">
        <v>50.9</v>
      </c>
      <c r="L28" s="83">
        <f t="shared" si="1"/>
        <v>26.954813359528487</v>
      </c>
      <c r="M28" s="24">
        <v>8</v>
      </c>
      <c r="N28" s="83">
        <f t="shared" si="2"/>
        <v>16</v>
      </c>
      <c r="O28" s="38"/>
      <c r="P28" s="38"/>
      <c r="Q28" s="84">
        <f t="shared" si="3"/>
        <v>42.954813359528487</v>
      </c>
      <c r="R28" s="84">
        <f t="shared" si="4"/>
        <v>46.954813359528487</v>
      </c>
      <c r="S28" s="38" t="s">
        <v>183</v>
      </c>
    </row>
    <row r="29" spans="1:19" ht="106.5" customHeight="1">
      <c r="A29" s="47">
        <v>12</v>
      </c>
      <c r="B29" s="80" t="s">
        <v>58</v>
      </c>
      <c r="C29" s="80" t="s">
        <v>59</v>
      </c>
      <c r="D29" s="80" t="s">
        <v>54</v>
      </c>
      <c r="E29" s="81">
        <v>38098</v>
      </c>
      <c r="F29" s="80">
        <v>7</v>
      </c>
      <c r="G29" s="80" t="s">
        <v>189</v>
      </c>
      <c r="H29" s="82" t="s">
        <v>32</v>
      </c>
      <c r="I29" s="24">
        <v>18</v>
      </c>
      <c r="J29" s="39">
        <f t="shared" si="0"/>
        <v>8</v>
      </c>
      <c r="K29" s="24">
        <v>55.9</v>
      </c>
      <c r="L29" s="83">
        <f t="shared" si="1"/>
        <v>24.543828264758499</v>
      </c>
      <c r="M29" s="24">
        <v>7</v>
      </c>
      <c r="N29" s="83">
        <f t="shared" si="2"/>
        <v>14</v>
      </c>
      <c r="O29" s="38"/>
      <c r="P29" s="38"/>
      <c r="Q29" s="84">
        <f t="shared" si="3"/>
        <v>38.543828264758503</v>
      </c>
      <c r="R29" s="84">
        <f t="shared" si="4"/>
        <v>46.543828264758503</v>
      </c>
      <c r="S29" s="38" t="s">
        <v>183</v>
      </c>
    </row>
    <row r="31" spans="1:19" s="9" customFormat="1">
      <c r="A31" s="44"/>
      <c r="B31" s="46"/>
      <c r="C31" s="11"/>
      <c r="D31" s="11"/>
      <c r="E31" s="11"/>
      <c r="G31" s="11"/>
      <c r="H31" s="11"/>
      <c r="I31" s="11"/>
      <c r="J31" s="11"/>
      <c r="K31" s="11"/>
    </row>
    <row r="32" spans="1:19" s="9" customFormat="1">
      <c r="A32" s="1" t="s">
        <v>22</v>
      </c>
      <c r="B32" s="10"/>
      <c r="C32" s="10"/>
      <c r="D32" s="10"/>
      <c r="E32" s="10"/>
      <c r="F32" s="28"/>
      <c r="G32" s="17"/>
      <c r="H32" s="17"/>
      <c r="I32" s="17"/>
      <c r="J32" s="57" t="s">
        <v>67</v>
      </c>
      <c r="K32" s="57"/>
      <c r="L32" s="57"/>
    </row>
    <row r="33" spans="1:17" s="9" customFormat="1">
      <c r="A33" s="1" t="s">
        <v>23</v>
      </c>
      <c r="B33" s="10"/>
      <c r="D33" s="30"/>
      <c r="E33" s="30"/>
      <c r="F33" s="31"/>
      <c r="G33" s="16"/>
      <c r="H33" s="16"/>
      <c r="I33" s="16"/>
      <c r="J33" s="57" t="s">
        <v>68</v>
      </c>
      <c r="K33" s="57"/>
      <c r="L33" s="57"/>
    </row>
    <row r="34" spans="1:17" s="9" customFormat="1">
      <c r="A34" s="1"/>
      <c r="B34" s="10"/>
      <c r="D34" s="30"/>
      <c r="E34" s="30"/>
      <c r="F34" s="31"/>
      <c r="G34" s="16"/>
      <c r="H34" s="16"/>
      <c r="I34" s="16"/>
      <c r="J34" s="29" t="s">
        <v>71</v>
      </c>
      <c r="K34" s="29"/>
      <c r="L34" s="29"/>
    </row>
    <row r="35" spans="1:17" s="9" customFormat="1">
      <c r="A35" s="1"/>
      <c r="B35" s="10"/>
      <c r="D35" s="30"/>
      <c r="E35" s="30"/>
      <c r="F35" s="31"/>
      <c r="G35" s="16"/>
      <c r="H35" s="16"/>
      <c r="I35" s="16"/>
      <c r="J35" s="29" t="s">
        <v>72</v>
      </c>
      <c r="K35" s="29"/>
      <c r="L35" s="29"/>
    </row>
    <row r="36" spans="1:17" s="9" customFormat="1">
      <c r="A36" s="1"/>
      <c r="B36" s="10"/>
      <c r="D36" s="30"/>
      <c r="E36" s="30"/>
      <c r="F36" s="31"/>
      <c r="G36" s="16"/>
      <c r="H36" s="16"/>
      <c r="I36" s="16"/>
      <c r="J36" s="29" t="s">
        <v>73</v>
      </c>
      <c r="K36" s="29"/>
      <c r="L36" s="29"/>
    </row>
    <row r="37" spans="1:17" s="9" customFormat="1">
      <c r="A37" s="1"/>
      <c r="B37" s="10"/>
      <c r="D37" s="30"/>
      <c r="E37" s="30"/>
      <c r="F37" s="31"/>
      <c r="G37" s="16"/>
      <c r="H37" s="16"/>
      <c r="I37" s="16"/>
      <c r="J37" s="29" t="s">
        <v>74</v>
      </c>
      <c r="K37" s="29"/>
      <c r="L37" s="29"/>
    </row>
    <row r="38" spans="1:17" s="9" customFormat="1">
      <c r="A38" s="1"/>
      <c r="B38" s="10"/>
      <c r="D38" s="30"/>
      <c r="E38" s="30"/>
      <c r="F38" s="31"/>
      <c r="G38" s="16"/>
      <c r="H38" s="16"/>
      <c r="I38" s="16"/>
      <c r="J38" s="29" t="s">
        <v>75</v>
      </c>
      <c r="K38" s="29"/>
      <c r="L38" s="29"/>
    </row>
    <row r="39" spans="1:17" s="9" customFormat="1">
      <c r="A39" s="1"/>
      <c r="B39" s="10"/>
      <c r="D39" s="30"/>
      <c r="E39" s="30"/>
      <c r="F39" s="31"/>
      <c r="G39" s="16"/>
      <c r="H39" s="16"/>
      <c r="I39" s="16"/>
      <c r="J39" s="29" t="s">
        <v>76</v>
      </c>
      <c r="K39" s="29"/>
      <c r="L39" s="29"/>
    </row>
    <row r="40" spans="1:17" s="9" customFormat="1">
      <c r="A40" s="1"/>
      <c r="B40" s="10"/>
      <c r="D40" s="30"/>
      <c r="E40" s="30"/>
      <c r="F40" s="31"/>
      <c r="G40" s="16"/>
      <c r="H40" s="16"/>
      <c r="I40" s="16"/>
      <c r="J40" s="29" t="s">
        <v>77</v>
      </c>
      <c r="K40" s="29"/>
      <c r="L40" s="29"/>
    </row>
    <row r="41" spans="1:17" s="9" customFormat="1">
      <c r="A41" s="1"/>
      <c r="B41" s="10"/>
      <c r="D41" s="30"/>
      <c r="E41" s="30"/>
      <c r="F41" s="31"/>
      <c r="G41" s="16"/>
      <c r="H41" s="16"/>
      <c r="I41" s="16"/>
      <c r="J41" s="57" t="s">
        <v>69</v>
      </c>
      <c r="K41" s="57"/>
      <c r="L41" s="57"/>
    </row>
    <row r="42" spans="1:17" s="9" customFormat="1">
      <c r="A42" s="1"/>
      <c r="B42" s="10"/>
      <c r="D42" s="30"/>
      <c r="E42" s="30"/>
      <c r="F42" s="28"/>
      <c r="G42" s="17"/>
      <c r="H42" s="17"/>
      <c r="I42" s="17"/>
      <c r="J42" s="57" t="s">
        <v>70</v>
      </c>
      <c r="K42" s="57"/>
      <c r="L42" s="57"/>
    </row>
    <row r="43" spans="1:17" s="9" customFormat="1" ht="18.75">
      <c r="A43" s="5" t="s">
        <v>24</v>
      </c>
      <c r="M43" s="9" t="s">
        <v>25</v>
      </c>
      <c r="O43" s="32" t="s">
        <v>66</v>
      </c>
    </row>
    <row r="44" spans="1:17" s="9" customFormat="1" ht="15">
      <c r="A44" s="41" t="s">
        <v>26</v>
      </c>
      <c r="H44" s="25"/>
      <c r="M44" s="25" t="s">
        <v>27</v>
      </c>
      <c r="O44" s="33" t="s">
        <v>28</v>
      </c>
      <c r="P44" s="42"/>
      <c r="Q44" s="42"/>
    </row>
    <row r="45" spans="1:17" s="9" customFormat="1" ht="15">
      <c r="A45" s="25"/>
    </row>
  </sheetData>
  <mergeCells count="28"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C13:E13"/>
    <mergeCell ref="F13:J13"/>
    <mergeCell ref="P2:R2"/>
    <mergeCell ref="P3:S3"/>
    <mergeCell ref="P4:S4"/>
    <mergeCell ref="A6:S6"/>
    <mergeCell ref="A7:S7"/>
    <mergeCell ref="A8:S8"/>
    <mergeCell ref="S16:S17"/>
    <mergeCell ref="J41:L41"/>
    <mergeCell ref="J42:L42"/>
    <mergeCell ref="J32:L32"/>
    <mergeCell ref="J33:L33"/>
    <mergeCell ref="K16:L16"/>
    <mergeCell ref="M16:N16"/>
    <mergeCell ref="O16:P16"/>
    <mergeCell ref="Q16:Q17"/>
    <mergeCell ref="R16:R17"/>
  </mergeCells>
  <pageMargins left="0.70866141732283472" right="0.1968503937007874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opLeftCell="A13" workbookViewId="0">
      <selection activeCell="A18" sqref="A18:XFD32"/>
    </sheetView>
  </sheetViews>
  <sheetFormatPr defaultRowHeight="15.75"/>
  <cols>
    <col min="1" max="1" width="5.28515625" style="1" customWidth="1"/>
    <col min="2" max="2" width="6.140625" style="2" customWidth="1"/>
    <col min="3" max="3" width="5.7109375" style="2" customWidth="1"/>
    <col min="4" max="4" width="8.7109375" style="2" customWidth="1"/>
    <col min="5" max="5" width="7.7109375" style="2" customWidth="1"/>
    <col min="6" max="6" width="4.7109375" style="2" customWidth="1"/>
    <col min="7" max="7" width="6.42578125" style="3" customWidth="1"/>
    <col min="8" max="8" width="5.140625" style="2" customWidth="1"/>
    <col min="9" max="9" width="10.7109375" style="2" customWidth="1"/>
    <col min="10" max="10" width="10.42578125" style="2" customWidth="1"/>
    <col min="11" max="12" width="12.28515625" style="2" customWidth="1"/>
    <col min="13" max="13" width="11.85546875" style="2" customWidth="1"/>
    <col min="14" max="16" width="11.5703125" style="2" customWidth="1"/>
    <col min="17" max="17" width="16.5703125" style="2" customWidth="1"/>
    <col min="18" max="18" width="15" style="2" customWidth="1"/>
    <col min="19" max="19" width="14.28515625" style="2" customWidth="1"/>
    <col min="20" max="16384" width="9.140625" style="2"/>
  </cols>
  <sheetData>
    <row r="1" spans="1:22" ht="18.75">
      <c r="P1" s="4"/>
      <c r="Q1" s="4"/>
      <c r="R1" s="4"/>
      <c r="S1" s="4"/>
      <c r="T1" s="4"/>
      <c r="U1" s="4"/>
      <c r="V1" s="4"/>
    </row>
    <row r="2" spans="1:22" s="4" customFormat="1" ht="18.75">
      <c r="A2" s="5"/>
      <c r="F2" s="5"/>
      <c r="I2" s="6"/>
      <c r="J2" s="6"/>
      <c r="K2" s="6"/>
      <c r="M2" s="34"/>
      <c r="N2" s="34"/>
      <c r="O2" s="34"/>
      <c r="P2" s="65" t="s">
        <v>0</v>
      </c>
      <c r="Q2" s="65"/>
      <c r="R2" s="65"/>
      <c r="S2" s="6"/>
    </row>
    <row r="3" spans="1:22" s="4" customFormat="1" ht="18.75">
      <c r="A3" s="5"/>
      <c r="F3" s="5"/>
      <c r="I3" s="6"/>
      <c r="J3" s="6"/>
      <c r="K3" s="6"/>
      <c r="M3" s="34"/>
      <c r="N3" s="34"/>
      <c r="O3" s="34"/>
      <c r="P3" s="65" t="s">
        <v>1</v>
      </c>
      <c r="Q3" s="65"/>
      <c r="R3" s="65"/>
      <c r="S3" s="65"/>
    </row>
    <row r="4" spans="1:22" s="4" customFormat="1" ht="19.5" customHeight="1">
      <c r="A4" s="5"/>
      <c r="G4" s="8"/>
      <c r="H4" s="6"/>
      <c r="I4" s="7"/>
      <c r="J4" s="7"/>
      <c r="K4" s="7"/>
      <c r="L4" s="8"/>
      <c r="M4" s="8"/>
      <c r="N4" s="8"/>
      <c r="O4" s="8"/>
      <c r="P4" s="66" t="s">
        <v>2</v>
      </c>
      <c r="Q4" s="66"/>
      <c r="R4" s="66"/>
      <c r="S4" s="66"/>
    </row>
    <row r="5" spans="1:22" s="4" customFormat="1" ht="14.25" customHeight="1">
      <c r="A5" s="5"/>
      <c r="B5" s="8"/>
      <c r="C5" s="8"/>
      <c r="D5" s="8"/>
      <c r="E5" s="8"/>
      <c r="F5" s="8"/>
      <c r="G5" s="7"/>
      <c r="H5" s="7"/>
      <c r="L5" s="5"/>
      <c r="M5" s="5"/>
      <c r="N5" s="5"/>
      <c r="P5" s="6"/>
      <c r="Q5" s="6"/>
      <c r="R5" s="6"/>
      <c r="S5" s="6"/>
    </row>
    <row r="6" spans="1:22" s="9" customFormat="1" ht="17.25" customHeigh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22" s="9" customFormat="1" ht="17.25" customHeight="1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22" s="9" customFormat="1" ht="17.25" customHeight="1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2" s="9" customFormat="1" ht="9" customHeight="1">
      <c r="A9" s="35"/>
      <c r="B9" s="34"/>
      <c r="C9" s="34"/>
      <c r="D9" s="34"/>
      <c r="E9" s="34"/>
      <c r="F9" s="34"/>
      <c r="G9" s="34"/>
      <c r="H9" s="34"/>
      <c r="I9" s="34"/>
      <c r="J9" s="34"/>
      <c r="K9" s="8"/>
      <c r="L9" s="8"/>
      <c r="M9" s="8"/>
    </row>
    <row r="10" spans="1:22" s="9" customFormat="1">
      <c r="A10" s="1" t="s">
        <v>6</v>
      </c>
      <c r="B10" s="10"/>
      <c r="C10" s="10"/>
      <c r="D10" s="11"/>
      <c r="E10" s="11"/>
      <c r="F10" s="11"/>
      <c r="G10" s="12"/>
      <c r="H10" s="12" t="s">
        <v>32</v>
      </c>
      <c r="I10" s="12"/>
      <c r="J10" s="12"/>
      <c r="K10" s="12"/>
      <c r="L10" s="12"/>
      <c r="M10" s="12"/>
      <c r="N10" s="12"/>
    </row>
    <row r="11" spans="1:22" s="9" customFormat="1">
      <c r="A11" s="1" t="s">
        <v>7</v>
      </c>
      <c r="C11" s="13"/>
      <c r="D11" s="13"/>
      <c r="E11" s="13"/>
      <c r="F11" s="13"/>
      <c r="G11" s="14"/>
      <c r="H11" s="15" t="s">
        <v>166</v>
      </c>
      <c r="I11" s="13"/>
      <c r="J11" s="13"/>
      <c r="K11" s="16"/>
      <c r="L11" s="16"/>
      <c r="M11" s="16"/>
      <c r="N11" s="17"/>
    </row>
    <row r="12" spans="1:22" s="9" customFormat="1">
      <c r="A12" s="1" t="s">
        <v>8</v>
      </c>
      <c r="D12" s="13"/>
      <c r="E12" s="13"/>
      <c r="F12" s="18"/>
      <c r="G12" s="19"/>
      <c r="H12" s="19">
        <v>15</v>
      </c>
      <c r="I12" s="19"/>
      <c r="J12" s="19"/>
      <c r="K12" s="16"/>
      <c r="L12" s="16"/>
      <c r="M12" s="16"/>
      <c r="N12" s="16"/>
    </row>
    <row r="13" spans="1:22" s="9" customFormat="1">
      <c r="A13" s="1" t="s">
        <v>9</v>
      </c>
      <c r="B13" s="20"/>
      <c r="C13" s="62" t="s">
        <v>78</v>
      </c>
      <c r="D13" s="62"/>
      <c r="E13" s="63"/>
      <c r="F13" s="64" t="s">
        <v>10</v>
      </c>
      <c r="G13" s="64"/>
      <c r="H13" s="64"/>
      <c r="I13" s="64"/>
      <c r="J13" s="64"/>
      <c r="K13" s="21" t="s">
        <v>79</v>
      </c>
      <c r="L13" s="16"/>
      <c r="M13" s="16"/>
      <c r="N13" s="16"/>
    </row>
    <row r="14" spans="1:22" s="9" customFormat="1">
      <c r="A14" s="1" t="s">
        <v>11</v>
      </c>
      <c r="F14" s="13"/>
      <c r="G14" s="13"/>
      <c r="H14" s="13"/>
      <c r="I14" s="13"/>
      <c r="J14" s="22">
        <v>100</v>
      </c>
      <c r="K14" s="16"/>
      <c r="L14" s="16"/>
      <c r="M14" s="16"/>
      <c r="N14" s="16"/>
    </row>
    <row r="15" spans="1:22" s="9" customFormat="1" ht="10.5" customHeight="1">
      <c r="A15" s="23"/>
    </row>
    <row r="16" spans="1:22" s="36" customFormat="1" ht="40.5" customHeight="1">
      <c r="A16" s="76" t="s">
        <v>12</v>
      </c>
      <c r="B16" s="76" t="s">
        <v>13</v>
      </c>
      <c r="C16" s="76" t="s">
        <v>14</v>
      </c>
      <c r="D16" s="76" t="s">
        <v>15</v>
      </c>
      <c r="E16" s="77" t="s">
        <v>16</v>
      </c>
      <c r="F16" s="76" t="s">
        <v>180</v>
      </c>
      <c r="G16" s="76" t="s">
        <v>17</v>
      </c>
      <c r="H16" s="76" t="s">
        <v>18</v>
      </c>
      <c r="I16" s="72" t="s">
        <v>19</v>
      </c>
      <c r="J16" s="72" t="s">
        <v>177</v>
      </c>
      <c r="K16" s="58" t="s">
        <v>167</v>
      </c>
      <c r="L16" s="59"/>
      <c r="M16" s="58" t="s">
        <v>168</v>
      </c>
      <c r="N16" s="59"/>
      <c r="O16" s="58" t="s">
        <v>169</v>
      </c>
      <c r="P16" s="59"/>
      <c r="Q16" s="60" t="s">
        <v>178</v>
      </c>
      <c r="R16" s="60" t="s">
        <v>20</v>
      </c>
      <c r="S16" s="55" t="s">
        <v>21</v>
      </c>
    </row>
    <row r="17" spans="1:19" s="36" customFormat="1" ht="34.5" customHeight="1">
      <c r="A17" s="78"/>
      <c r="B17" s="78"/>
      <c r="C17" s="78"/>
      <c r="D17" s="78"/>
      <c r="E17" s="79"/>
      <c r="F17" s="78"/>
      <c r="G17" s="78"/>
      <c r="H17" s="78"/>
      <c r="I17" s="73"/>
      <c r="J17" s="73"/>
      <c r="K17" s="37" t="s">
        <v>170</v>
      </c>
      <c r="L17" s="37" t="s">
        <v>176</v>
      </c>
      <c r="M17" s="37" t="s">
        <v>171</v>
      </c>
      <c r="N17" s="37" t="s">
        <v>179</v>
      </c>
      <c r="O17" s="37" t="s">
        <v>170</v>
      </c>
      <c r="P17" s="37" t="s">
        <v>176</v>
      </c>
      <c r="Q17" s="61"/>
      <c r="R17" s="61"/>
      <c r="S17" s="56"/>
    </row>
    <row r="18" spans="1:19" s="36" customFormat="1" ht="105.75" customHeight="1">
      <c r="A18" s="85">
        <v>1</v>
      </c>
      <c r="B18" s="80" t="s">
        <v>83</v>
      </c>
      <c r="C18" s="80" t="s">
        <v>51</v>
      </c>
      <c r="D18" s="80" t="s">
        <v>49</v>
      </c>
      <c r="E18" s="81">
        <v>36546</v>
      </c>
      <c r="F18" s="80">
        <v>11</v>
      </c>
      <c r="G18" s="80" t="s">
        <v>189</v>
      </c>
      <c r="H18" s="82" t="s">
        <v>32</v>
      </c>
      <c r="I18" s="24">
        <v>45.5</v>
      </c>
      <c r="J18" s="39">
        <f t="shared" ref="J18:J32" si="0">20*I18/53</f>
        <v>17.169811320754718</v>
      </c>
      <c r="K18" s="24">
        <v>36</v>
      </c>
      <c r="L18" s="83">
        <f t="shared" ref="L18:L32" si="1">40*36/K18</f>
        <v>40</v>
      </c>
      <c r="M18" s="24">
        <v>19.5</v>
      </c>
      <c r="N18" s="83">
        <f t="shared" ref="N18:N32" si="2">40*M18/20</f>
        <v>39</v>
      </c>
      <c r="O18" s="86"/>
      <c r="P18" s="86"/>
      <c r="Q18" s="87">
        <f>N18+L18</f>
        <v>79</v>
      </c>
      <c r="R18" s="40">
        <f>Q18+J18</f>
        <v>96.169811320754718</v>
      </c>
      <c r="S18" s="52" t="s">
        <v>182</v>
      </c>
    </row>
    <row r="19" spans="1:19" s="25" customFormat="1" ht="105.75" customHeight="1">
      <c r="A19" s="85">
        <v>2</v>
      </c>
      <c r="B19" s="80" t="s">
        <v>84</v>
      </c>
      <c r="C19" s="80" t="s">
        <v>48</v>
      </c>
      <c r="D19" s="80" t="s">
        <v>46</v>
      </c>
      <c r="E19" s="81">
        <v>37557</v>
      </c>
      <c r="F19" s="80">
        <v>9</v>
      </c>
      <c r="G19" s="80" t="s">
        <v>186</v>
      </c>
      <c r="H19" s="82" t="s">
        <v>32</v>
      </c>
      <c r="I19" s="24">
        <v>33</v>
      </c>
      <c r="J19" s="39">
        <f t="shared" si="0"/>
        <v>12.452830188679245</v>
      </c>
      <c r="K19" s="24">
        <v>40.9</v>
      </c>
      <c r="L19" s="83">
        <f t="shared" si="1"/>
        <v>35.207823960880198</v>
      </c>
      <c r="M19" s="24">
        <v>11</v>
      </c>
      <c r="N19" s="83">
        <f t="shared" si="2"/>
        <v>22</v>
      </c>
      <c r="O19" s="53"/>
      <c r="P19" s="53"/>
      <c r="Q19" s="87">
        <f t="shared" ref="Q19:Q32" si="3">N19+L19</f>
        <v>57.207823960880198</v>
      </c>
      <c r="R19" s="40">
        <f t="shared" ref="R19:R32" si="4">Q19+J19</f>
        <v>69.660654149559448</v>
      </c>
      <c r="S19" s="53" t="s">
        <v>181</v>
      </c>
    </row>
    <row r="20" spans="1:19" s="25" customFormat="1" ht="105.75" customHeight="1">
      <c r="A20" s="85">
        <v>3</v>
      </c>
      <c r="B20" s="80" t="s">
        <v>85</v>
      </c>
      <c r="C20" s="80" t="s">
        <v>56</v>
      </c>
      <c r="D20" s="80" t="s">
        <v>41</v>
      </c>
      <c r="E20" s="81">
        <v>36725</v>
      </c>
      <c r="F20" s="80">
        <v>11</v>
      </c>
      <c r="G20" s="80" t="s">
        <v>187</v>
      </c>
      <c r="H20" s="82" t="s">
        <v>32</v>
      </c>
      <c r="I20" s="24">
        <v>21</v>
      </c>
      <c r="J20" s="39">
        <f t="shared" si="0"/>
        <v>7.9245283018867925</v>
      </c>
      <c r="K20" s="24">
        <v>59.3</v>
      </c>
      <c r="L20" s="83">
        <f t="shared" si="1"/>
        <v>24.283305227655987</v>
      </c>
      <c r="M20" s="24">
        <v>18</v>
      </c>
      <c r="N20" s="83">
        <f t="shared" si="2"/>
        <v>36</v>
      </c>
      <c r="O20" s="53"/>
      <c r="P20" s="53"/>
      <c r="Q20" s="87">
        <f t="shared" si="3"/>
        <v>60.283305227655987</v>
      </c>
      <c r="R20" s="40">
        <f t="shared" si="4"/>
        <v>68.207833529542782</v>
      </c>
      <c r="S20" s="53" t="s">
        <v>181</v>
      </c>
    </row>
    <row r="21" spans="1:19" s="25" customFormat="1" ht="105.75" customHeight="1">
      <c r="A21" s="85">
        <v>4</v>
      </c>
      <c r="B21" s="80" t="s">
        <v>98</v>
      </c>
      <c r="C21" s="80" t="s">
        <v>56</v>
      </c>
      <c r="D21" s="80" t="s">
        <v>46</v>
      </c>
      <c r="E21" s="81">
        <v>36718</v>
      </c>
      <c r="F21" s="80">
        <v>11</v>
      </c>
      <c r="G21" s="80" t="s">
        <v>187</v>
      </c>
      <c r="H21" s="82" t="s">
        <v>32</v>
      </c>
      <c r="I21" s="24">
        <v>30.5</v>
      </c>
      <c r="J21" s="39">
        <f t="shared" si="0"/>
        <v>11.509433962264151</v>
      </c>
      <c r="K21" s="24">
        <v>36.4</v>
      </c>
      <c r="L21" s="83">
        <f t="shared" si="1"/>
        <v>39.560439560439562</v>
      </c>
      <c r="M21" s="24">
        <v>6.5</v>
      </c>
      <c r="N21" s="83">
        <f t="shared" si="2"/>
        <v>13</v>
      </c>
      <c r="O21" s="53"/>
      <c r="P21" s="53"/>
      <c r="Q21" s="87">
        <f t="shared" si="3"/>
        <v>52.560439560439562</v>
      </c>
      <c r="R21" s="40">
        <f t="shared" si="4"/>
        <v>64.069873522703716</v>
      </c>
      <c r="S21" s="53" t="s">
        <v>181</v>
      </c>
    </row>
    <row r="22" spans="1:19" s="25" customFormat="1" ht="105.75" customHeight="1">
      <c r="A22" s="85">
        <v>5</v>
      </c>
      <c r="B22" s="80" t="s">
        <v>80</v>
      </c>
      <c r="C22" s="80" t="s">
        <v>59</v>
      </c>
      <c r="D22" s="80" t="s">
        <v>63</v>
      </c>
      <c r="E22" s="81">
        <v>36949</v>
      </c>
      <c r="F22" s="80">
        <v>11</v>
      </c>
      <c r="G22" s="80" t="s">
        <v>187</v>
      </c>
      <c r="H22" s="82" t="s">
        <v>32</v>
      </c>
      <c r="I22" s="24">
        <v>20</v>
      </c>
      <c r="J22" s="39">
        <f t="shared" si="0"/>
        <v>7.5471698113207548</v>
      </c>
      <c r="K22" s="24">
        <v>46.7</v>
      </c>
      <c r="L22" s="83">
        <f t="shared" si="1"/>
        <v>30.83511777301927</v>
      </c>
      <c r="M22" s="24">
        <v>12</v>
      </c>
      <c r="N22" s="83">
        <f t="shared" si="2"/>
        <v>24</v>
      </c>
      <c r="O22" s="53"/>
      <c r="P22" s="53"/>
      <c r="Q22" s="87">
        <f t="shared" si="3"/>
        <v>54.83511777301927</v>
      </c>
      <c r="R22" s="40">
        <f t="shared" si="4"/>
        <v>62.382287584340027</v>
      </c>
      <c r="S22" s="53" t="s">
        <v>181</v>
      </c>
    </row>
    <row r="23" spans="1:19" s="25" customFormat="1" ht="105.75" customHeight="1">
      <c r="A23" s="85">
        <v>6</v>
      </c>
      <c r="B23" s="80" t="s">
        <v>86</v>
      </c>
      <c r="C23" s="80" t="s">
        <v>87</v>
      </c>
      <c r="D23" s="80" t="s">
        <v>88</v>
      </c>
      <c r="E23" s="81">
        <v>37471</v>
      </c>
      <c r="F23" s="80">
        <v>9</v>
      </c>
      <c r="G23" s="80" t="s">
        <v>190</v>
      </c>
      <c r="H23" s="82" t="s">
        <v>32</v>
      </c>
      <c r="I23" s="24">
        <v>24</v>
      </c>
      <c r="J23" s="39">
        <f t="shared" si="0"/>
        <v>9.0566037735849054</v>
      </c>
      <c r="K23" s="24">
        <v>46.5</v>
      </c>
      <c r="L23" s="83">
        <f t="shared" si="1"/>
        <v>30.967741935483872</v>
      </c>
      <c r="M23" s="24">
        <v>10</v>
      </c>
      <c r="N23" s="83">
        <f t="shared" si="2"/>
        <v>20</v>
      </c>
      <c r="O23" s="53"/>
      <c r="P23" s="53"/>
      <c r="Q23" s="87">
        <f t="shared" si="3"/>
        <v>50.967741935483872</v>
      </c>
      <c r="R23" s="40">
        <f t="shared" si="4"/>
        <v>60.024345709068776</v>
      </c>
      <c r="S23" s="53" t="s">
        <v>181</v>
      </c>
    </row>
    <row r="24" spans="1:19" s="25" customFormat="1" ht="105.75" customHeight="1">
      <c r="A24" s="85">
        <v>7</v>
      </c>
      <c r="B24" s="80" t="s">
        <v>95</v>
      </c>
      <c r="C24" s="80" t="s">
        <v>96</v>
      </c>
      <c r="D24" s="80" t="s">
        <v>97</v>
      </c>
      <c r="E24" s="81">
        <v>37147</v>
      </c>
      <c r="F24" s="80">
        <v>10</v>
      </c>
      <c r="G24" s="80" t="s">
        <v>188</v>
      </c>
      <c r="H24" s="82" t="s">
        <v>32</v>
      </c>
      <c r="I24" s="24">
        <v>26</v>
      </c>
      <c r="J24" s="39">
        <f t="shared" si="0"/>
        <v>9.8113207547169807</v>
      </c>
      <c r="K24" s="24">
        <v>69.2</v>
      </c>
      <c r="L24" s="83">
        <f t="shared" si="1"/>
        <v>20.809248554913292</v>
      </c>
      <c r="M24" s="24">
        <v>14.5</v>
      </c>
      <c r="N24" s="83">
        <f t="shared" si="2"/>
        <v>29</v>
      </c>
      <c r="O24" s="53"/>
      <c r="P24" s="53"/>
      <c r="Q24" s="87">
        <f t="shared" si="3"/>
        <v>49.809248554913296</v>
      </c>
      <c r="R24" s="40">
        <f t="shared" si="4"/>
        <v>59.620569309630277</v>
      </c>
      <c r="S24" s="53" t="s">
        <v>183</v>
      </c>
    </row>
    <row r="25" spans="1:19" s="25" customFormat="1" ht="105.75" customHeight="1">
      <c r="A25" s="85">
        <v>8</v>
      </c>
      <c r="B25" s="80" t="s">
        <v>106</v>
      </c>
      <c r="C25" s="80" t="s">
        <v>107</v>
      </c>
      <c r="D25" s="80" t="s">
        <v>108</v>
      </c>
      <c r="E25" s="81">
        <v>36710</v>
      </c>
      <c r="F25" s="80">
        <v>11</v>
      </c>
      <c r="G25" s="80" t="s">
        <v>188</v>
      </c>
      <c r="H25" s="82" t="s">
        <v>32</v>
      </c>
      <c r="I25" s="24">
        <v>23</v>
      </c>
      <c r="J25" s="39">
        <f t="shared" si="0"/>
        <v>8.6792452830188687</v>
      </c>
      <c r="K25" s="24">
        <v>66.7</v>
      </c>
      <c r="L25" s="83">
        <f t="shared" si="1"/>
        <v>21.589205397301349</v>
      </c>
      <c r="M25" s="24">
        <v>14</v>
      </c>
      <c r="N25" s="83">
        <f t="shared" si="2"/>
        <v>28</v>
      </c>
      <c r="O25" s="53"/>
      <c r="P25" s="53"/>
      <c r="Q25" s="87">
        <f t="shared" si="3"/>
        <v>49.589205397301349</v>
      </c>
      <c r="R25" s="40">
        <f t="shared" si="4"/>
        <v>58.268450680320214</v>
      </c>
      <c r="S25" s="53" t="s">
        <v>183</v>
      </c>
    </row>
    <row r="26" spans="1:19" s="25" customFormat="1" ht="105.75" customHeight="1">
      <c r="A26" s="85">
        <v>9</v>
      </c>
      <c r="B26" s="80" t="s">
        <v>89</v>
      </c>
      <c r="C26" s="80" t="s">
        <v>90</v>
      </c>
      <c r="D26" s="80" t="s">
        <v>49</v>
      </c>
      <c r="E26" s="81">
        <v>37574</v>
      </c>
      <c r="F26" s="80">
        <v>9</v>
      </c>
      <c r="G26" s="80" t="s">
        <v>187</v>
      </c>
      <c r="H26" s="82" t="s">
        <v>32</v>
      </c>
      <c r="I26" s="24">
        <v>29</v>
      </c>
      <c r="J26" s="39">
        <f t="shared" si="0"/>
        <v>10.943396226415095</v>
      </c>
      <c r="K26" s="24">
        <v>42.7</v>
      </c>
      <c r="L26" s="83">
        <f t="shared" si="1"/>
        <v>33.723653395784538</v>
      </c>
      <c r="M26" s="24">
        <v>6</v>
      </c>
      <c r="N26" s="83">
        <f t="shared" si="2"/>
        <v>12</v>
      </c>
      <c r="O26" s="53"/>
      <c r="P26" s="53"/>
      <c r="Q26" s="87">
        <f t="shared" si="3"/>
        <v>45.723653395784538</v>
      </c>
      <c r="R26" s="40">
        <f t="shared" si="4"/>
        <v>56.667049622199634</v>
      </c>
      <c r="S26" s="53" t="s">
        <v>183</v>
      </c>
    </row>
    <row r="27" spans="1:19" s="25" customFormat="1" ht="105.75" customHeight="1">
      <c r="A27" s="85">
        <v>10</v>
      </c>
      <c r="B27" s="80" t="s">
        <v>100</v>
      </c>
      <c r="C27" s="80" t="s">
        <v>101</v>
      </c>
      <c r="D27" s="80" t="s">
        <v>102</v>
      </c>
      <c r="E27" s="81">
        <v>37111</v>
      </c>
      <c r="F27" s="80">
        <v>10</v>
      </c>
      <c r="G27" s="80" t="s">
        <v>188</v>
      </c>
      <c r="H27" s="82" t="s">
        <v>32</v>
      </c>
      <c r="I27" s="24">
        <v>15</v>
      </c>
      <c r="J27" s="39">
        <f t="shared" si="0"/>
        <v>5.6603773584905657</v>
      </c>
      <c r="K27" s="24">
        <v>51.9</v>
      </c>
      <c r="L27" s="83">
        <f t="shared" si="1"/>
        <v>27.745664739884393</v>
      </c>
      <c r="M27" s="24">
        <v>8</v>
      </c>
      <c r="N27" s="83">
        <f t="shared" si="2"/>
        <v>16</v>
      </c>
      <c r="O27" s="53"/>
      <c r="P27" s="53"/>
      <c r="Q27" s="87">
        <f t="shared" si="3"/>
        <v>43.74566473988439</v>
      </c>
      <c r="R27" s="40">
        <f t="shared" si="4"/>
        <v>49.406042098374954</v>
      </c>
      <c r="S27" s="53" t="s">
        <v>183</v>
      </c>
    </row>
    <row r="28" spans="1:19" s="25" customFormat="1" ht="105.75" customHeight="1">
      <c r="A28" s="85">
        <v>11</v>
      </c>
      <c r="B28" s="80" t="s">
        <v>91</v>
      </c>
      <c r="C28" s="80" t="s">
        <v>43</v>
      </c>
      <c r="D28" s="80" t="s">
        <v>92</v>
      </c>
      <c r="E28" s="81">
        <v>37206</v>
      </c>
      <c r="F28" s="80">
        <v>10</v>
      </c>
      <c r="G28" s="80" t="s">
        <v>187</v>
      </c>
      <c r="H28" s="82" t="s">
        <v>32</v>
      </c>
      <c r="I28" s="24">
        <v>8</v>
      </c>
      <c r="J28" s="39">
        <f t="shared" si="0"/>
        <v>3.0188679245283021</v>
      </c>
      <c r="K28" s="24">
        <v>81</v>
      </c>
      <c r="L28" s="83">
        <f t="shared" si="1"/>
        <v>17.777777777777779</v>
      </c>
      <c r="M28" s="24">
        <v>12</v>
      </c>
      <c r="N28" s="83">
        <f t="shared" si="2"/>
        <v>24</v>
      </c>
      <c r="O28" s="53"/>
      <c r="P28" s="53"/>
      <c r="Q28" s="87">
        <f t="shared" si="3"/>
        <v>41.777777777777779</v>
      </c>
      <c r="R28" s="40">
        <f t="shared" si="4"/>
        <v>44.79664570230608</v>
      </c>
      <c r="S28" s="53" t="s">
        <v>183</v>
      </c>
    </row>
    <row r="29" spans="1:19" s="25" customFormat="1" ht="105.75" customHeight="1">
      <c r="A29" s="85">
        <v>12</v>
      </c>
      <c r="B29" s="80" t="s">
        <v>81</v>
      </c>
      <c r="C29" s="80" t="s">
        <v>52</v>
      </c>
      <c r="D29" s="80" t="s">
        <v>82</v>
      </c>
      <c r="E29" s="81">
        <v>37645</v>
      </c>
      <c r="F29" s="80">
        <v>9</v>
      </c>
      <c r="G29" s="80" t="s">
        <v>191</v>
      </c>
      <c r="H29" s="82" t="s">
        <v>32</v>
      </c>
      <c r="I29" s="24">
        <v>26.5</v>
      </c>
      <c r="J29" s="39">
        <f t="shared" si="0"/>
        <v>10</v>
      </c>
      <c r="K29" s="24">
        <v>41.6</v>
      </c>
      <c r="L29" s="83">
        <f t="shared" si="1"/>
        <v>34.615384615384613</v>
      </c>
      <c r="M29" s="24">
        <v>0</v>
      </c>
      <c r="N29" s="83">
        <f t="shared" si="2"/>
        <v>0</v>
      </c>
      <c r="O29" s="53"/>
      <c r="P29" s="53"/>
      <c r="Q29" s="87">
        <f t="shared" si="3"/>
        <v>34.615384615384613</v>
      </c>
      <c r="R29" s="40">
        <f t="shared" si="4"/>
        <v>44.615384615384613</v>
      </c>
      <c r="S29" s="53" t="s">
        <v>183</v>
      </c>
    </row>
    <row r="30" spans="1:19" s="25" customFormat="1" ht="105.75" customHeight="1">
      <c r="A30" s="85">
        <v>13</v>
      </c>
      <c r="B30" s="80" t="s">
        <v>93</v>
      </c>
      <c r="C30" s="80" t="s">
        <v>94</v>
      </c>
      <c r="D30" s="80" t="s">
        <v>65</v>
      </c>
      <c r="E30" s="81">
        <v>36878</v>
      </c>
      <c r="F30" s="80">
        <v>11</v>
      </c>
      <c r="G30" s="80" t="s">
        <v>187</v>
      </c>
      <c r="H30" s="82" t="s">
        <v>32</v>
      </c>
      <c r="I30" s="24">
        <v>27.5</v>
      </c>
      <c r="J30" s="39">
        <f t="shared" si="0"/>
        <v>10.377358490566039</v>
      </c>
      <c r="K30" s="24">
        <v>63</v>
      </c>
      <c r="L30" s="83">
        <f t="shared" si="1"/>
        <v>22.857142857142858</v>
      </c>
      <c r="M30" s="24">
        <v>4.5</v>
      </c>
      <c r="N30" s="83">
        <f t="shared" si="2"/>
        <v>9</v>
      </c>
      <c r="O30" s="53"/>
      <c r="P30" s="53"/>
      <c r="Q30" s="87">
        <f t="shared" si="3"/>
        <v>31.857142857142858</v>
      </c>
      <c r="R30" s="40">
        <f t="shared" si="4"/>
        <v>42.2345013477089</v>
      </c>
      <c r="S30" s="53" t="s">
        <v>183</v>
      </c>
    </row>
    <row r="31" spans="1:19" s="25" customFormat="1" ht="105.75" customHeight="1">
      <c r="A31" s="85">
        <v>14</v>
      </c>
      <c r="B31" s="80" t="s">
        <v>103</v>
      </c>
      <c r="C31" s="80" t="s">
        <v>104</v>
      </c>
      <c r="D31" s="80" t="s">
        <v>46</v>
      </c>
      <c r="E31" s="81">
        <v>37524</v>
      </c>
      <c r="F31" s="80">
        <v>9</v>
      </c>
      <c r="G31" s="80" t="s">
        <v>188</v>
      </c>
      <c r="H31" s="82" t="s">
        <v>32</v>
      </c>
      <c r="I31" s="24">
        <v>12</v>
      </c>
      <c r="J31" s="39">
        <f t="shared" si="0"/>
        <v>4.5283018867924527</v>
      </c>
      <c r="K31" s="24">
        <v>52.2</v>
      </c>
      <c r="L31" s="83">
        <f t="shared" si="1"/>
        <v>27.586206896551722</v>
      </c>
      <c r="M31" s="24">
        <v>4</v>
      </c>
      <c r="N31" s="83">
        <f t="shared" si="2"/>
        <v>8</v>
      </c>
      <c r="O31" s="53"/>
      <c r="P31" s="53"/>
      <c r="Q31" s="87">
        <f t="shared" si="3"/>
        <v>35.586206896551722</v>
      </c>
      <c r="R31" s="40">
        <f t="shared" si="4"/>
        <v>40.114508783344178</v>
      </c>
      <c r="S31" s="53" t="s">
        <v>183</v>
      </c>
    </row>
    <row r="32" spans="1:19" s="9" customFormat="1" ht="105.75" customHeight="1">
      <c r="A32" s="85">
        <v>15</v>
      </c>
      <c r="B32" s="80" t="s">
        <v>105</v>
      </c>
      <c r="C32" s="80" t="s">
        <v>99</v>
      </c>
      <c r="D32" s="80" t="s">
        <v>41</v>
      </c>
      <c r="E32" s="81">
        <v>37431</v>
      </c>
      <c r="F32" s="80">
        <v>9</v>
      </c>
      <c r="G32" s="80" t="s">
        <v>184</v>
      </c>
      <c r="H32" s="82" t="s">
        <v>32</v>
      </c>
      <c r="I32" s="24">
        <v>11</v>
      </c>
      <c r="J32" s="39">
        <f t="shared" si="0"/>
        <v>4.1509433962264151</v>
      </c>
      <c r="K32" s="24">
        <v>44.6</v>
      </c>
      <c r="L32" s="83">
        <f t="shared" si="1"/>
        <v>32.286995515695068</v>
      </c>
      <c r="M32" s="24">
        <v>0</v>
      </c>
      <c r="N32" s="83">
        <f t="shared" si="2"/>
        <v>0</v>
      </c>
      <c r="O32" s="53"/>
      <c r="P32" s="53"/>
      <c r="Q32" s="87">
        <f t="shared" si="3"/>
        <v>32.286995515695068</v>
      </c>
      <c r="R32" s="40">
        <f t="shared" si="4"/>
        <v>36.437938911921485</v>
      </c>
      <c r="S32" s="53" t="s">
        <v>183</v>
      </c>
    </row>
    <row r="33" spans="1:17" s="9" customFormat="1">
      <c r="A33" s="26"/>
      <c r="B33" s="48"/>
      <c r="C33" s="48"/>
      <c r="D33" s="48"/>
      <c r="E33" s="49"/>
      <c r="F33" s="50"/>
      <c r="G33" s="50"/>
      <c r="H33" s="20"/>
      <c r="I33" s="20"/>
      <c r="J33" s="29"/>
      <c r="K33" s="29"/>
      <c r="L33" s="29"/>
    </row>
    <row r="34" spans="1:17" s="9" customFormat="1">
      <c r="A34" s="26"/>
      <c r="B34" s="48"/>
      <c r="C34" s="48"/>
      <c r="D34" s="48"/>
      <c r="E34" s="49"/>
      <c r="F34" s="50"/>
      <c r="G34" s="50"/>
      <c r="H34" s="20"/>
      <c r="I34" s="20"/>
      <c r="J34" s="51"/>
      <c r="K34" s="51"/>
      <c r="L34" s="51"/>
    </row>
    <row r="35" spans="1:17" s="9" customFormat="1">
      <c r="A35" s="1" t="s">
        <v>22</v>
      </c>
      <c r="B35" s="27"/>
      <c r="C35" s="27"/>
      <c r="D35" s="27"/>
      <c r="E35" s="10"/>
      <c r="F35" s="28"/>
      <c r="G35" s="17"/>
      <c r="H35" s="17"/>
      <c r="I35" s="17"/>
      <c r="J35" s="57" t="s">
        <v>67</v>
      </c>
      <c r="K35" s="57"/>
      <c r="L35" s="57"/>
    </row>
    <row r="36" spans="1:17" s="9" customFormat="1">
      <c r="A36" s="1" t="s">
        <v>23</v>
      </c>
      <c r="B36" s="10"/>
      <c r="D36" s="30"/>
      <c r="E36" s="30"/>
      <c r="F36" s="28"/>
      <c r="G36" s="17"/>
      <c r="H36" s="17"/>
      <c r="I36" s="17"/>
      <c r="J36" s="57" t="s">
        <v>68</v>
      </c>
      <c r="K36" s="57"/>
      <c r="L36" s="57"/>
    </row>
    <row r="37" spans="1:17" s="9" customFormat="1">
      <c r="A37" s="1"/>
      <c r="B37" s="10"/>
      <c r="D37" s="30"/>
      <c r="E37" s="30"/>
      <c r="F37" s="31"/>
      <c r="G37" s="16"/>
      <c r="H37" s="16"/>
      <c r="I37" s="16"/>
      <c r="J37" s="29" t="s">
        <v>71</v>
      </c>
      <c r="K37" s="29"/>
      <c r="L37" s="29"/>
    </row>
    <row r="38" spans="1:17" s="9" customFormat="1">
      <c r="A38" s="1"/>
      <c r="B38" s="10"/>
      <c r="D38" s="30"/>
      <c r="E38" s="30"/>
      <c r="F38" s="31"/>
      <c r="G38" s="16"/>
      <c r="H38" s="16"/>
      <c r="I38" s="16"/>
      <c r="J38" s="29" t="s">
        <v>72</v>
      </c>
      <c r="K38" s="29"/>
      <c r="L38" s="29"/>
    </row>
    <row r="39" spans="1:17" s="9" customFormat="1">
      <c r="A39" s="1"/>
      <c r="B39" s="10"/>
      <c r="D39" s="30"/>
      <c r="E39" s="30"/>
      <c r="F39" s="31"/>
      <c r="G39" s="16"/>
      <c r="H39" s="16"/>
      <c r="I39" s="16"/>
      <c r="J39" s="29" t="s">
        <v>73</v>
      </c>
      <c r="K39" s="29"/>
      <c r="L39" s="29"/>
    </row>
    <row r="40" spans="1:17" s="9" customFormat="1">
      <c r="A40" s="1"/>
      <c r="B40" s="10"/>
      <c r="D40" s="30"/>
      <c r="E40" s="30"/>
      <c r="F40" s="31"/>
      <c r="G40" s="16"/>
      <c r="H40" s="16"/>
      <c r="I40" s="16"/>
      <c r="J40" s="29" t="s">
        <v>74</v>
      </c>
      <c r="K40" s="29"/>
      <c r="L40" s="29"/>
    </row>
    <row r="41" spans="1:17" s="9" customFormat="1">
      <c r="A41" s="1"/>
      <c r="B41" s="10"/>
      <c r="D41" s="30"/>
      <c r="E41" s="30"/>
      <c r="F41" s="31"/>
      <c r="G41" s="16"/>
      <c r="H41" s="16"/>
      <c r="I41" s="16"/>
      <c r="J41" s="29" t="s">
        <v>75</v>
      </c>
      <c r="K41" s="29"/>
      <c r="L41" s="29"/>
    </row>
    <row r="42" spans="1:17" s="9" customFormat="1">
      <c r="A42" s="1"/>
      <c r="B42" s="10"/>
      <c r="D42" s="30"/>
      <c r="E42" s="30"/>
      <c r="F42" s="31"/>
      <c r="G42" s="16"/>
      <c r="H42" s="16"/>
      <c r="I42" s="16"/>
      <c r="J42" s="29" t="s">
        <v>76</v>
      </c>
      <c r="K42" s="29"/>
      <c r="L42" s="29"/>
    </row>
    <row r="43" spans="1:17" s="9" customFormat="1">
      <c r="A43" s="1"/>
      <c r="B43" s="10"/>
      <c r="D43" s="30"/>
      <c r="E43" s="30"/>
      <c r="F43" s="31"/>
      <c r="G43" s="16"/>
      <c r="H43" s="16"/>
      <c r="I43" s="16"/>
      <c r="J43" s="29" t="s">
        <v>77</v>
      </c>
      <c r="K43" s="29"/>
      <c r="L43" s="29"/>
    </row>
    <row r="44" spans="1:17" s="9" customFormat="1">
      <c r="A44" s="1"/>
      <c r="B44" s="10"/>
      <c r="D44" s="30"/>
      <c r="E44" s="30"/>
      <c r="F44" s="31"/>
      <c r="G44" s="16"/>
      <c r="H44" s="16"/>
      <c r="I44" s="16"/>
      <c r="J44" s="57" t="s">
        <v>69</v>
      </c>
      <c r="K44" s="57"/>
      <c r="L44" s="57"/>
    </row>
    <row r="45" spans="1:17" s="9" customFormat="1">
      <c r="A45" s="1"/>
      <c r="B45" s="10"/>
      <c r="D45" s="30"/>
      <c r="E45" s="30"/>
      <c r="F45" s="28"/>
      <c r="G45" s="17"/>
      <c r="H45" s="17"/>
      <c r="I45" s="17"/>
      <c r="J45" s="57" t="s">
        <v>70</v>
      </c>
      <c r="K45" s="57"/>
      <c r="L45" s="57"/>
    </row>
    <row r="46" spans="1:17" s="9" customFormat="1" ht="18.75">
      <c r="A46" s="5" t="s">
        <v>24</v>
      </c>
      <c r="M46" s="9" t="s">
        <v>25</v>
      </c>
      <c r="O46" s="32" t="s">
        <v>66</v>
      </c>
    </row>
    <row r="47" spans="1:17" s="9" customFormat="1" ht="15">
      <c r="A47" s="41" t="s">
        <v>26</v>
      </c>
      <c r="H47" s="25"/>
      <c r="M47" s="25" t="s">
        <v>27</v>
      </c>
      <c r="O47" s="33" t="s">
        <v>28</v>
      </c>
      <c r="P47" s="42"/>
      <c r="Q47" s="42"/>
    </row>
    <row r="48" spans="1:17" s="9" customFormat="1" ht="15">
      <c r="A48" s="25"/>
    </row>
  </sheetData>
  <mergeCells count="28"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A7:S7"/>
    <mergeCell ref="P2:R2"/>
    <mergeCell ref="P4:S4"/>
    <mergeCell ref="A8:S8"/>
    <mergeCell ref="C13:E13"/>
    <mergeCell ref="F13:J13"/>
    <mergeCell ref="P3:S3"/>
    <mergeCell ref="A6:S6"/>
    <mergeCell ref="J45:L45"/>
    <mergeCell ref="O16:P16"/>
    <mergeCell ref="Q16:Q17"/>
    <mergeCell ref="R16:R17"/>
    <mergeCell ref="S16:S17"/>
    <mergeCell ref="K16:L16"/>
    <mergeCell ref="M16:N16"/>
    <mergeCell ref="J35:L35"/>
    <mergeCell ref="J36:L36"/>
    <mergeCell ref="J44:L44"/>
  </mergeCells>
  <pageMargins left="0.70866141732283472" right="0.19685039370078741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opLeftCell="A23" workbookViewId="0">
      <selection activeCell="A16" sqref="A16:H17"/>
    </sheetView>
  </sheetViews>
  <sheetFormatPr defaultRowHeight="15.75"/>
  <cols>
    <col min="1" max="1" width="5.28515625" style="1" customWidth="1"/>
    <col min="2" max="2" width="9.140625" style="2" customWidth="1"/>
    <col min="3" max="3" width="8" style="2" customWidth="1"/>
    <col min="4" max="4" width="11.28515625" style="2" customWidth="1"/>
    <col min="5" max="5" width="9.42578125" style="2" customWidth="1"/>
    <col min="6" max="6" width="7.28515625" style="2" bestFit="1" customWidth="1"/>
    <col min="7" max="7" width="6.140625" style="3" customWidth="1"/>
    <col min="8" max="8" width="9.42578125" style="2" customWidth="1"/>
    <col min="9" max="9" width="10.7109375" style="2" customWidth="1"/>
    <col min="10" max="10" width="10.42578125" style="2" customWidth="1"/>
    <col min="11" max="12" width="12.28515625" style="2" customWidth="1"/>
    <col min="13" max="13" width="11.85546875" style="2" customWidth="1"/>
    <col min="14" max="16" width="11.5703125" style="2" customWidth="1"/>
    <col min="17" max="17" width="16.5703125" style="2" customWidth="1"/>
    <col min="18" max="18" width="15" style="2" customWidth="1"/>
    <col min="19" max="19" width="14.28515625" style="2" customWidth="1"/>
    <col min="20" max="16384" width="9.140625" style="2"/>
  </cols>
  <sheetData>
    <row r="1" spans="1:22" ht="18.75">
      <c r="P1" s="4"/>
      <c r="Q1" s="4"/>
      <c r="R1" s="4"/>
      <c r="S1" s="4"/>
      <c r="T1" s="4"/>
      <c r="U1" s="4"/>
      <c r="V1" s="4"/>
    </row>
    <row r="2" spans="1:22" s="4" customFormat="1" ht="18.75">
      <c r="A2" s="5"/>
      <c r="F2" s="5"/>
      <c r="I2" s="6"/>
      <c r="J2" s="6"/>
      <c r="K2" s="6"/>
      <c r="M2" s="34"/>
      <c r="N2" s="34"/>
      <c r="O2" s="34"/>
      <c r="P2" s="65" t="s">
        <v>0</v>
      </c>
      <c r="Q2" s="65"/>
      <c r="R2" s="65"/>
      <c r="S2" s="6"/>
    </row>
    <row r="3" spans="1:22" s="4" customFormat="1" ht="18.75">
      <c r="A3" s="5"/>
      <c r="F3" s="5"/>
      <c r="I3" s="6"/>
      <c r="J3" s="6"/>
      <c r="K3" s="6"/>
      <c r="M3" s="34"/>
      <c r="N3" s="34"/>
      <c r="O3" s="34"/>
      <c r="P3" s="65" t="s">
        <v>1</v>
      </c>
      <c r="Q3" s="65"/>
      <c r="R3" s="65"/>
      <c r="S3" s="65"/>
    </row>
    <row r="4" spans="1:22" s="4" customFormat="1" ht="19.5" customHeight="1">
      <c r="A4" s="5"/>
      <c r="G4" s="8"/>
      <c r="H4" s="6"/>
      <c r="I4" s="7"/>
      <c r="J4" s="7"/>
      <c r="K4" s="7"/>
      <c r="L4" s="8"/>
      <c r="M4" s="8"/>
      <c r="N4" s="8"/>
      <c r="O4" s="8"/>
      <c r="P4" s="66" t="s">
        <v>2</v>
      </c>
      <c r="Q4" s="66"/>
      <c r="R4" s="66"/>
      <c r="S4" s="66"/>
    </row>
    <row r="5" spans="1:22" s="4" customFormat="1" ht="14.25" customHeight="1">
      <c r="A5" s="5"/>
      <c r="B5" s="8"/>
      <c r="C5" s="8"/>
      <c r="D5" s="8"/>
      <c r="E5" s="8"/>
      <c r="F5" s="8"/>
      <c r="G5" s="7"/>
      <c r="H5" s="7"/>
      <c r="L5" s="5"/>
      <c r="M5" s="5"/>
      <c r="N5" s="5"/>
      <c r="P5" s="6"/>
      <c r="Q5" s="6"/>
      <c r="R5" s="6"/>
      <c r="S5" s="6"/>
    </row>
    <row r="6" spans="1:22" s="9" customFormat="1" ht="17.25" customHeigh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22" s="9" customFormat="1" ht="17.25" customHeight="1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22" s="9" customFormat="1" ht="17.25" customHeight="1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2" s="9" customFormat="1" ht="9" customHeight="1">
      <c r="A9" s="35"/>
      <c r="B9" s="34"/>
      <c r="C9" s="34"/>
      <c r="D9" s="34"/>
      <c r="E9" s="34"/>
      <c r="F9" s="34"/>
      <c r="G9" s="34"/>
      <c r="H9" s="34"/>
      <c r="I9" s="34"/>
      <c r="J9" s="34"/>
      <c r="K9" s="8"/>
      <c r="L9" s="8"/>
      <c r="M9" s="8"/>
    </row>
    <row r="10" spans="1:22" s="9" customFormat="1">
      <c r="A10" s="1" t="s">
        <v>6</v>
      </c>
      <c r="B10" s="10"/>
      <c r="C10" s="10"/>
      <c r="D10" s="11"/>
      <c r="E10" s="11"/>
      <c r="F10" s="11"/>
      <c r="G10" s="12"/>
      <c r="H10" s="12" t="s">
        <v>32</v>
      </c>
      <c r="I10" s="12"/>
      <c r="J10" s="12"/>
      <c r="K10" s="12"/>
      <c r="L10" s="12"/>
      <c r="M10" s="12"/>
      <c r="N10" s="12"/>
    </row>
    <row r="11" spans="1:22" s="9" customFormat="1">
      <c r="A11" s="1" t="s">
        <v>7</v>
      </c>
      <c r="C11" s="13"/>
      <c r="D11" s="13"/>
      <c r="E11" s="13"/>
      <c r="F11" s="13"/>
      <c r="G11" s="14"/>
      <c r="H11" s="15">
        <v>7.8</v>
      </c>
      <c r="I11" s="13"/>
      <c r="J11" s="13"/>
      <c r="K11" s="16"/>
      <c r="L11" s="16"/>
      <c r="M11" s="16"/>
      <c r="N11" s="17"/>
    </row>
    <row r="12" spans="1:22" s="9" customFormat="1">
      <c r="A12" s="1" t="s">
        <v>8</v>
      </c>
      <c r="D12" s="13"/>
      <c r="E12" s="13"/>
      <c r="F12" s="18"/>
      <c r="G12" s="19"/>
      <c r="H12" s="54">
        <v>13</v>
      </c>
      <c r="I12" s="19"/>
      <c r="J12" s="19"/>
      <c r="K12" s="16"/>
      <c r="L12" s="16"/>
      <c r="M12" s="16"/>
      <c r="N12" s="16"/>
    </row>
    <row r="13" spans="1:22" s="9" customFormat="1">
      <c r="A13" s="1" t="s">
        <v>9</v>
      </c>
      <c r="B13" s="20"/>
      <c r="C13" s="62" t="s">
        <v>78</v>
      </c>
      <c r="D13" s="62"/>
      <c r="E13" s="63"/>
      <c r="F13" s="64" t="s">
        <v>10</v>
      </c>
      <c r="G13" s="64"/>
      <c r="H13" s="64"/>
      <c r="I13" s="64"/>
      <c r="J13" s="64"/>
      <c r="K13" s="21" t="s">
        <v>79</v>
      </c>
      <c r="L13" s="16"/>
      <c r="M13" s="16"/>
      <c r="N13" s="16"/>
    </row>
    <row r="14" spans="1:22" s="9" customFormat="1">
      <c r="A14" s="1" t="s">
        <v>11</v>
      </c>
      <c r="F14" s="13"/>
      <c r="G14" s="13"/>
      <c r="H14" s="13"/>
      <c r="I14" s="13"/>
      <c r="J14" s="22">
        <v>100</v>
      </c>
      <c r="K14" s="16"/>
      <c r="L14" s="16"/>
      <c r="M14" s="16"/>
      <c r="N14" s="16"/>
    </row>
    <row r="15" spans="1:22" s="9" customFormat="1" ht="10.5" customHeight="1">
      <c r="A15" s="23"/>
    </row>
    <row r="16" spans="1:22" s="36" customFormat="1" ht="40.5" customHeight="1">
      <c r="A16" s="92" t="s">
        <v>12</v>
      </c>
      <c r="B16" s="92" t="s">
        <v>13</v>
      </c>
      <c r="C16" s="92" t="s">
        <v>14</v>
      </c>
      <c r="D16" s="92" t="s">
        <v>15</v>
      </c>
      <c r="E16" s="93" t="s">
        <v>16</v>
      </c>
      <c r="F16" s="92" t="s">
        <v>180</v>
      </c>
      <c r="G16" s="92" t="s">
        <v>17</v>
      </c>
      <c r="H16" s="92" t="s">
        <v>18</v>
      </c>
      <c r="I16" s="72" t="s">
        <v>19</v>
      </c>
      <c r="J16" s="72" t="s">
        <v>177</v>
      </c>
      <c r="K16" s="58" t="s">
        <v>167</v>
      </c>
      <c r="L16" s="59"/>
      <c r="M16" s="58" t="s">
        <v>168</v>
      </c>
      <c r="N16" s="59"/>
      <c r="O16" s="58" t="s">
        <v>169</v>
      </c>
      <c r="P16" s="59"/>
      <c r="Q16" s="60" t="s">
        <v>178</v>
      </c>
      <c r="R16" s="60" t="s">
        <v>20</v>
      </c>
      <c r="S16" s="74" t="s">
        <v>21</v>
      </c>
    </row>
    <row r="17" spans="1:20" s="36" customFormat="1" ht="39.75" customHeight="1">
      <c r="A17" s="94"/>
      <c r="B17" s="94"/>
      <c r="C17" s="94"/>
      <c r="D17" s="94"/>
      <c r="E17" s="95"/>
      <c r="F17" s="94"/>
      <c r="G17" s="94"/>
      <c r="H17" s="94"/>
      <c r="I17" s="73"/>
      <c r="J17" s="73"/>
      <c r="K17" s="37" t="s">
        <v>170</v>
      </c>
      <c r="L17" s="37" t="s">
        <v>176</v>
      </c>
      <c r="M17" s="37" t="s">
        <v>171</v>
      </c>
      <c r="N17" s="37" t="s">
        <v>176</v>
      </c>
      <c r="O17" s="37" t="s">
        <v>170</v>
      </c>
      <c r="P17" s="37" t="s">
        <v>176</v>
      </c>
      <c r="Q17" s="61"/>
      <c r="R17" s="61"/>
      <c r="S17" s="75"/>
    </row>
    <row r="18" spans="1:20" s="90" customFormat="1" ht="102.75" customHeight="1">
      <c r="A18" s="88">
        <v>1</v>
      </c>
      <c r="B18" s="85" t="s">
        <v>139</v>
      </c>
      <c r="C18" s="85" t="s">
        <v>140</v>
      </c>
      <c r="D18" s="85" t="s">
        <v>141</v>
      </c>
      <c r="E18" s="89">
        <v>38199</v>
      </c>
      <c r="F18" s="85">
        <v>7</v>
      </c>
      <c r="G18" s="85" t="s">
        <v>186</v>
      </c>
      <c r="H18" s="82" t="s">
        <v>32</v>
      </c>
      <c r="I18" s="24">
        <v>26</v>
      </c>
      <c r="J18" s="39">
        <f t="shared" ref="J18:J30" si="0">20*I18/45</f>
        <v>11.555555555555555</v>
      </c>
      <c r="K18" s="24">
        <v>58</v>
      </c>
      <c r="L18" s="83">
        <f t="shared" ref="L18:L30" si="1">40*42.6/K18</f>
        <v>29.379310344827587</v>
      </c>
      <c r="M18" s="24">
        <v>19</v>
      </c>
      <c r="N18" s="83">
        <f t="shared" ref="N18:N30" si="2">40*M18/20</f>
        <v>38</v>
      </c>
      <c r="O18" s="38"/>
      <c r="P18" s="86"/>
      <c r="Q18" s="87">
        <f>N18+L18</f>
        <v>67.379310344827587</v>
      </c>
      <c r="R18" s="40">
        <f>J18+Q18</f>
        <v>78.934865900383144</v>
      </c>
      <c r="S18" s="52" t="s">
        <v>182</v>
      </c>
    </row>
    <row r="19" spans="1:20" s="91" customFormat="1" ht="102.75" customHeight="1">
      <c r="A19" s="88">
        <v>2</v>
      </c>
      <c r="B19" s="85" t="s">
        <v>142</v>
      </c>
      <c r="C19" s="85" t="s">
        <v>143</v>
      </c>
      <c r="D19" s="85" t="s">
        <v>114</v>
      </c>
      <c r="E19" s="89">
        <v>38047</v>
      </c>
      <c r="F19" s="85">
        <v>7</v>
      </c>
      <c r="G19" s="85" t="s">
        <v>189</v>
      </c>
      <c r="H19" s="82" t="s">
        <v>32</v>
      </c>
      <c r="I19" s="24">
        <v>31</v>
      </c>
      <c r="J19" s="39">
        <f t="shared" si="0"/>
        <v>13.777777777777779</v>
      </c>
      <c r="K19" s="24">
        <v>55.3</v>
      </c>
      <c r="L19" s="83">
        <f t="shared" si="1"/>
        <v>30.813743218806511</v>
      </c>
      <c r="M19" s="24">
        <v>17</v>
      </c>
      <c r="N19" s="83">
        <f t="shared" si="2"/>
        <v>34</v>
      </c>
      <c r="O19" s="53"/>
      <c r="P19" s="53"/>
      <c r="Q19" s="87">
        <f t="shared" ref="Q19:Q30" si="3">N19+L19</f>
        <v>64.813743218806508</v>
      </c>
      <c r="R19" s="40">
        <f t="shared" ref="R19:R30" si="4">J19+Q19</f>
        <v>78.591520996584279</v>
      </c>
      <c r="S19" s="53" t="s">
        <v>182</v>
      </c>
    </row>
    <row r="20" spans="1:20" s="91" customFormat="1" ht="102.75" customHeight="1">
      <c r="A20" s="88">
        <v>3</v>
      </c>
      <c r="B20" s="85" t="s">
        <v>120</v>
      </c>
      <c r="C20" s="85" t="s">
        <v>121</v>
      </c>
      <c r="D20" s="85" t="s">
        <v>112</v>
      </c>
      <c r="E20" s="89">
        <v>37946</v>
      </c>
      <c r="F20" s="85">
        <v>8</v>
      </c>
      <c r="G20" s="85" t="s">
        <v>187</v>
      </c>
      <c r="H20" s="82" t="s">
        <v>32</v>
      </c>
      <c r="I20" s="24">
        <v>23</v>
      </c>
      <c r="J20" s="39">
        <f t="shared" si="0"/>
        <v>10.222222222222221</v>
      </c>
      <c r="K20" s="24">
        <v>42.6</v>
      </c>
      <c r="L20" s="83">
        <f t="shared" si="1"/>
        <v>40</v>
      </c>
      <c r="M20" s="24">
        <v>14</v>
      </c>
      <c r="N20" s="83">
        <f t="shared" si="2"/>
        <v>28</v>
      </c>
      <c r="O20" s="53"/>
      <c r="P20" s="53"/>
      <c r="Q20" s="87">
        <f t="shared" si="3"/>
        <v>68</v>
      </c>
      <c r="R20" s="40">
        <f t="shared" si="4"/>
        <v>78.222222222222229</v>
      </c>
      <c r="S20" s="53" t="s">
        <v>181</v>
      </c>
    </row>
    <row r="21" spans="1:20" s="91" customFormat="1" ht="102.75" customHeight="1">
      <c r="A21" s="88">
        <v>4</v>
      </c>
      <c r="B21" s="85" t="s">
        <v>135</v>
      </c>
      <c r="C21" s="85" t="s">
        <v>136</v>
      </c>
      <c r="D21" s="85" t="s">
        <v>110</v>
      </c>
      <c r="E21" s="89">
        <v>38243</v>
      </c>
      <c r="F21" s="85">
        <v>7</v>
      </c>
      <c r="G21" s="85" t="s">
        <v>187</v>
      </c>
      <c r="H21" s="82" t="s">
        <v>32</v>
      </c>
      <c r="I21" s="24">
        <v>32</v>
      </c>
      <c r="J21" s="39">
        <f t="shared" si="0"/>
        <v>14.222222222222221</v>
      </c>
      <c r="K21" s="24">
        <v>50.3</v>
      </c>
      <c r="L21" s="83">
        <f t="shared" si="1"/>
        <v>33.876739562624259</v>
      </c>
      <c r="M21" s="24">
        <v>14.5</v>
      </c>
      <c r="N21" s="83">
        <f t="shared" si="2"/>
        <v>29</v>
      </c>
      <c r="O21" s="53"/>
      <c r="P21" s="53"/>
      <c r="Q21" s="87">
        <f t="shared" si="3"/>
        <v>62.876739562624259</v>
      </c>
      <c r="R21" s="40">
        <f t="shared" si="4"/>
        <v>77.09896178484648</v>
      </c>
      <c r="S21" s="53" t="s">
        <v>181</v>
      </c>
    </row>
    <row r="22" spans="1:20" s="91" customFormat="1" ht="102.75" customHeight="1">
      <c r="A22" s="88">
        <v>5</v>
      </c>
      <c r="B22" s="85" t="s">
        <v>137</v>
      </c>
      <c r="C22" s="85" t="s">
        <v>138</v>
      </c>
      <c r="D22" s="85" t="s">
        <v>129</v>
      </c>
      <c r="E22" s="89">
        <v>38308</v>
      </c>
      <c r="F22" s="85">
        <v>7</v>
      </c>
      <c r="G22" s="85" t="s">
        <v>188</v>
      </c>
      <c r="H22" s="82" t="s">
        <v>32</v>
      </c>
      <c r="I22" s="24">
        <v>18</v>
      </c>
      <c r="J22" s="39">
        <f t="shared" si="0"/>
        <v>8</v>
      </c>
      <c r="K22" s="24">
        <v>53.2</v>
      </c>
      <c r="L22" s="83">
        <f t="shared" si="1"/>
        <v>32.030075187969921</v>
      </c>
      <c r="M22" s="24">
        <v>15</v>
      </c>
      <c r="N22" s="83">
        <f t="shared" si="2"/>
        <v>30</v>
      </c>
      <c r="O22" s="53"/>
      <c r="P22" s="53"/>
      <c r="Q22" s="87">
        <f t="shared" si="3"/>
        <v>62.030075187969921</v>
      </c>
      <c r="R22" s="40">
        <f t="shared" si="4"/>
        <v>70.030075187969913</v>
      </c>
      <c r="S22" s="53" t="s">
        <v>181</v>
      </c>
    </row>
    <row r="23" spans="1:20" s="91" customFormat="1" ht="102.75" customHeight="1">
      <c r="A23" s="88">
        <v>6</v>
      </c>
      <c r="B23" s="85" t="s">
        <v>118</v>
      </c>
      <c r="C23" s="85" t="s">
        <v>119</v>
      </c>
      <c r="D23" s="85" t="s">
        <v>117</v>
      </c>
      <c r="E23" s="89">
        <v>38103</v>
      </c>
      <c r="F23" s="85">
        <v>7</v>
      </c>
      <c r="G23" s="85" t="s">
        <v>186</v>
      </c>
      <c r="H23" s="82" t="s">
        <v>32</v>
      </c>
      <c r="I23" s="24">
        <v>18.5</v>
      </c>
      <c r="J23" s="39">
        <f t="shared" si="0"/>
        <v>8.2222222222222214</v>
      </c>
      <c r="K23" s="24">
        <v>57.5</v>
      </c>
      <c r="L23" s="83">
        <f t="shared" si="1"/>
        <v>29.634782608695652</v>
      </c>
      <c r="M23" s="24">
        <v>13</v>
      </c>
      <c r="N23" s="83">
        <f t="shared" si="2"/>
        <v>26</v>
      </c>
      <c r="O23" s="53"/>
      <c r="P23" s="53"/>
      <c r="Q23" s="87">
        <f t="shared" si="3"/>
        <v>55.634782608695652</v>
      </c>
      <c r="R23" s="40">
        <f t="shared" si="4"/>
        <v>63.857004830917873</v>
      </c>
      <c r="S23" s="53" t="s">
        <v>183</v>
      </c>
    </row>
    <row r="24" spans="1:20" s="91" customFormat="1" ht="102.75" customHeight="1">
      <c r="A24" s="88">
        <v>7</v>
      </c>
      <c r="B24" s="85" t="s">
        <v>146</v>
      </c>
      <c r="C24" s="85" t="s">
        <v>147</v>
      </c>
      <c r="D24" s="85" t="s">
        <v>128</v>
      </c>
      <c r="E24" s="89">
        <v>38181</v>
      </c>
      <c r="F24" s="85">
        <v>7</v>
      </c>
      <c r="G24" s="85" t="s">
        <v>184</v>
      </c>
      <c r="H24" s="82" t="s">
        <v>32</v>
      </c>
      <c r="I24" s="24">
        <v>20.5</v>
      </c>
      <c r="J24" s="39">
        <f t="shared" si="0"/>
        <v>9.1111111111111107</v>
      </c>
      <c r="K24" s="24">
        <v>52.5</v>
      </c>
      <c r="L24" s="83">
        <f t="shared" si="1"/>
        <v>32.457142857142856</v>
      </c>
      <c r="M24" s="24">
        <v>11</v>
      </c>
      <c r="N24" s="83">
        <f t="shared" si="2"/>
        <v>22</v>
      </c>
      <c r="O24" s="53"/>
      <c r="P24" s="53"/>
      <c r="Q24" s="87">
        <f t="shared" si="3"/>
        <v>54.457142857142856</v>
      </c>
      <c r="R24" s="40">
        <f t="shared" si="4"/>
        <v>63.56825396825397</v>
      </c>
      <c r="S24" s="53" t="s">
        <v>183</v>
      </c>
    </row>
    <row r="25" spans="1:20" s="91" customFormat="1" ht="102.75" customHeight="1">
      <c r="A25" s="88">
        <v>8</v>
      </c>
      <c r="B25" s="85" t="s">
        <v>144</v>
      </c>
      <c r="C25" s="85" t="s">
        <v>145</v>
      </c>
      <c r="D25" s="85" t="s">
        <v>172</v>
      </c>
      <c r="E25" s="89">
        <v>38397</v>
      </c>
      <c r="F25" s="85">
        <v>7</v>
      </c>
      <c r="G25" s="85" t="s">
        <v>189</v>
      </c>
      <c r="H25" s="82" t="s">
        <v>32</v>
      </c>
      <c r="I25" s="24">
        <v>22</v>
      </c>
      <c r="J25" s="39">
        <f t="shared" si="0"/>
        <v>9.7777777777777786</v>
      </c>
      <c r="K25" s="24">
        <v>54.8</v>
      </c>
      <c r="L25" s="83">
        <f t="shared" si="1"/>
        <v>31.094890510948908</v>
      </c>
      <c r="M25" s="24">
        <v>10.5</v>
      </c>
      <c r="N25" s="83">
        <f t="shared" si="2"/>
        <v>21</v>
      </c>
      <c r="O25" s="53"/>
      <c r="P25" s="53"/>
      <c r="Q25" s="87">
        <f t="shared" si="3"/>
        <v>52.094890510948908</v>
      </c>
      <c r="R25" s="40">
        <f t="shared" si="4"/>
        <v>61.872668288726686</v>
      </c>
      <c r="S25" s="53" t="s">
        <v>183</v>
      </c>
    </row>
    <row r="26" spans="1:20" s="91" customFormat="1" ht="102.75" customHeight="1">
      <c r="A26" s="88">
        <v>9</v>
      </c>
      <c r="B26" s="85" t="s">
        <v>132</v>
      </c>
      <c r="C26" s="85" t="s">
        <v>133</v>
      </c>
      <c r="D26" s="85" t="s">
        <v>134</v>
      </c>
      <c r="E26" s="89">
        <v>37806</v>
      </c>
      <c r="F26" s="85">
        <v>8</v>
      </c>
      <c r="G26" s="85" t="s">
        <v>186</v>
      </c>
      <c r="H26" s="82" t="s">
        <v>32</v>
      </c>
      <c r="I26" s="24">
        <v>6</v>
      </c>
      <c r="J26" s="39">
        <f t="shared" si="0"/>
        <v>2.6666666666666665</v>
      </c>
      <c r="K26" s="24">
        <v>45.9</v>
      </c>
      <c r="L26" s="83">
        <f t="shared" si="1"/>
        <v>37.124183006535951</v>
      </c>
      <c r="M26" s="24">
        <v>9.5</v>
      </c>
      <c r="N26" s="83">
        <f t="shared" si="2"/>
        <v>19</v>
      </c>
      <c r="O26" s="53"/>
      <c r="P26" s="53"/>
      <c r="Q26" s="87">
        <f t="shared" si="3"/>
        <v>56.124183006535951</v>
      </c>
      <c r="R26" s="40">
        <f t="shared" si="4"/>
        <v>58.790849673202615</v>
      </c>
      <c r="S26" s="53" t="s">
        <v>183</v>
      </c>
    </row>
    <row r="27" spans="1:20" s="90" customFormat="1" ht="102.75" customHeight="1">
      <c r="A27" s="88">
        <v>10</v>
      </c>
      <c r="B27" s="85" t="s">
        <v>115</v>
      </c>
      <c r="C27" s="85" t="s">
        <v>116</v>
      </c>
      <c r="D27" s="85" t="s">
        <v>117</v>
      </c>
      <c r="E27" s="89">
        <v>38248</v>
      </c>
      <c r="F27" s="85">
        <v>7</v>
      </c>
      <c r="G27" s="85" t="s">
        <v>187</v>
      </c>
      <c r="H27" s="82" t="s">
        <v>32</v>
      </c>
      <c r="I27" s="24">
        <v>26</v>
      </c>
      <c r="J27" s="39">
        <f t="shared" si="0"/>
        <v>11.555555555555555</v>
      </c>
      <c r="K27" s="24">
        <v>52.1</v>
      </c>
      <c r="L27" s="83">
        <f t="shared" si="1"/>
        <v>32.706333973128601</v>
      </c>
      <c r="M27" s="24">
        <v>6.5</v>
      </c>
      <c r="N27" s="83">
        <f t="shared" si="2"/>
        <v>13</v>
      </c>
      <c r="O27" s="38"/>
      <c r="P27" s="38"/>
      <c r="Q27" s="87">
        <f t="shared" si="3"/>
        <v>45.706333973128601</v>
      </c>
      <c r="R27" s="40">
        <f t="shared" si="4"/>
        <v>57.261889528684158</v>
      </c>
      <c r="S27" s="38" t="s">
        <v>183</v>
      </c>
    </row>
    <row r="28" spans="1:20" s="90" customFormat="1" ht="102.75" customHeight="1">
      <c r="A28" s="88">
        <v>11</v>
      </c>
      <c r="B28" s="85" t="s">
        <v>126</v>
      </c>
      <c r="C28" s="85" t="s">
        <v>127</v>
      </c>
      <c r="D28" s="85" t="s">
        <v>128</v>
      </c>
      <c r="E28" s="89">
        <v>37861</v>
      </c>
      <c r="F28" s="85">
        <v>8</v>
      </c>
      <c r="G28" s="85" t="s">
        <v>186</v>
      </c>
      <c r="H28" s="82" t="s">
        <v>32</v>
      </c>
      <c r="I28" s="24">
        <v>24</v>
      </c>
      <c r="J28" s="39">
        <f t="shared" si="0"/>
        <v>10.666666666666666</v>
      </c>
      <c r="K28" s="24">
        <v>53.3</v>
      </c>
      <c r="L28" s="83">
        <f t="shared" si="1"/>
        <v>31.969981238273924</v>
      </c>
      <c r="M28" s="24">
        <v>6</v>
      </c>
      <c r="N28" s="83">
        <f t="shared" si="2"/>
        <v>12</v>
      </c>
      <c r="O28" s="38"/>
      <c r="P28" s="38"/>
      <c r="Q28" s="87">
        <f t="shared" si="3"/>
        <v>43.969981238273924</v>
      </c>
      <c r="R28" s="40">
        <f t="shared" si="4"/>
        <v>54.636647904940588</v>
      </c>
      <c r="S28" s="38" t="s">
        <v>183</v>
      </c>
    </row>
    <row r="29" spans="1:20" s="90" customFormat="1" ht="102.75" customHeight="1">
      <c r="A29" s="88">
        <v>12</v>
      </c>
      <c r="B29" s="85" t="s">
        <v>123</v>
      </c>
      <c r="C29" s="85" t="s">
        <v>124</v>
      </c>
      <c r="D29" s="85" t="s">
        <v>125</v>
      </c>
      <c r="E29" s="89">
        <v>38262</v>
      </c>
      <c r="F29" s="85">
        <v>7</v>
      </c>
      <c r="G29" s="85" t="s">
        <v>187</v>
      </c>
      <c r="H29" s="82" t="s">
        <v>32</v>
      </c>
      <c r="I29" s="24">
        <v>15.5</v>
      </c>
      <c r="J29" s="39">
        <f t="shared" si="0"/>
        <v>6.8888888888888893</v>
      </c>
      <c r="K29" s="24">
        <v>59.8</v>
      </c>
      <c r="L29" s="83">
        <f t="shared" si="1"/>
        <v>28.494983277591974</v>
      </c>
      <c r="M29" s="24">
        <v>9</v>
      </c>
      <c r="N29" s="83">
        <f t="shared" si="2"/>
        <v>18</v>
      </c>
      <c r="O29" s="38"/>
      <c r="P29" s="38"/>
      <c r="Q29" s="87">
        <f t="shared" si="3"/>
        <v>46.49498327759197</v>
      </c>
      <c r="R29" s="40">
        <f t="shared" si="4"/>
        <v>53.383872166480856</v>
      </c>
      <c r="S29" s="38" t="s">
        <v>183</v>
      </c>
    </row>
    <row r="30" spans="1:20" s="90" customFormat="1" ht="102.75" customHeight="1">
      <c r="A30" s="88">
        <v>13</v>
      </c>
      <c r="B30" s="85" t="s">
        <v>130</v>
      </c>
      <c r="C30" s="85" t="s">
        <v>116</v>
      </c>
      <c r="D30" s="85" t="s">
        <v>117</v>
      </c>
      <c r="E30" s="89">
        <v>37983</v>
      </c>
      <c r="F30" s="85">
        <v>8</v>
      </c>
      <c r="G30" s="85" t="s">
        <v>186</v>
      </c>
      <c r="H30" s="82" t="s">
        <v>32</v>
      </c>
      <c r="I30" s="24">
        <v>12</v>
      </c>
      <c r="J30" s="39">
        <f t="shared" si="0"/>
        <v>5.333333333333333</v>
      </c>
      <c r="K30" s="24">
        <v>48.5</v>
      </c>
      <c r="L30" s="83">
        <f t="shared" si="1"/>
        <v>35.134020618556704</v>
      </c>
      <c r="M30" s="24">
        <v>6</v>
      </c>
      <c r="N30" s="83">
        <f t="shared" si="2"/>
        <v>12</v>
      </c>
      <c r="O30" s="38"/>
      <c r="P30" s="38"/>
      <c r="Q30" s="87">
        <f t="shared" si="3"/>
        <v>47.134020618556704</v>
      </c>
      <c r="R30" s="40">
        <f t="shared" si="4"/>
        <v>52.46735395189004</v>
      </c>
      <c r="S30" s="38" t="s">
        <v>183</v>
      </c>
      <c r="T30" s="30"/>
    </row>
    <row r="31" spans="1:20">
      <c r="A31" s="44"/>
      <c r="B31" s="43"/>
      <c r="C31" s="43"/>
      <c r="D31" s="43"/>
      <c r="E31" s="43"/>
      <c r="F31" s="43"/>
      <c r="G31" s="45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s="9" customFormat="1">
      <c r="A32" s="44"/>
      <c r="B32" s="46"/>
      <c r="C32" s="11"/>
      <c r="D32" s="11"/>
      <c r="E32" s="11"/>
      <c r="G32" s="11"/>
      <c r="H32" s="11"/>
      <c r="I32" s="11"/>
      <c r="J32" s="11"/>
      <c r="K32" s="11"/>
    </row>
    <row r="33" spans="1:17" s="9" customFormat="1">
      <c r="A33" s="1" t="s">
        <v>22</v>
      </c>
      <c r="B33" s="10"/>
      <c r="C33" s="10"/>
      <c r="D33" s="10"/>
      <c r="E33" s="10"/>
      <c r="F33" s="28"/>
      <c r="G33" s="17"/>
      <c r="H33" s="17"/>
      <c r="I33" s="17"/>
      <c r="J33" s="57" t="s">
        <v>67</v>
      </c>
      <c r="K33" s="57"/>
      <c r="L33" s="57"/>
    </row>
    <row r="34" spans="1:17" s="9" customFormat="1">
      <c r="A34" s="1" t="s">
        <v>23</v>
      </c>
      <c r="B34" s="10"/>
      <c r="D34" s="30"/>
      <c r="E34" s="30"/>
      <c r="F34" s="31"/>
      <c r="G34" s="16"/>
      <c r="H34" s="16"/>
      <c r="I34" s="16"/>
      <c r="J34" s="57" t="s">
        <v>68</v>
      </c>
      <c r="K34" s="57"/>
      <c r="L34" s="57"/>
    </row>
    <row r="35" spans="1:17" s="9" customFormat="1">
      <c r="A35" s="1"/>
      <c r="B35" s="10"/>
      <c r="D35" s="30"/>
      <c r="E35" s="30"/>
      <c r="F35" s="31"/>
      <c r="G35" s="16"/>
      <c r="H35" s="16"/>
      <c r="I35" s="16"/>
      <c r="J35" s="29" t="s">
        <v>71</v>
      </c>
      <c r="K35" s="29"/>
      <c r="L35" s="29"/>
    </row>
    <row r="36" spans="1:17" s="9" customFormat="1">
      <c r="A36" s="1"/>
      <c r="B36" s="10"/>
      <c r="D36" s="30"/>
      <c r="E36" s="30"/>
      <c r="F36" s="31"/>
      <c r="G36" s="16"/>
      <c r="H36" s="16"/>
      <c r="I36" s="16"/>
      <c r="J36" s="29" t="s">
        <v>72</v>
      </c>
      <c r="K36" s="29"/>
      <c r="L36" s="29"/>
    </row>
    <row r="37" spans="1:17" s="9" customFormat="1">
      <c r="A37" s="1"/>
      <c r="B37" s="10"/>
      <c r="D37" s="30"/>
      <c r="E37" s="30"/>
      <c r="F37" s="31"/>
      <c r="G37" s="16"/>
      <c r="H37" s="16"/>
      <c r="I37" s="16"/>
      <c r="J37" s="29" t="s">
        <v>73</v>
      </c>
      <c r="K37" s="29"/>
      <c r="L37" s="29"/>
    </row>
    <row r="38" spans="1:17" s="9" customFormat="1">
      <c r="A38" s="1"/>
      <c r="B38" s="10"/>
      <c r="D38" s="30"/>
      <c r="E38" s="30"/>
      <c r="F38" s="31"/>
      <c r="G38" s="16"/>
      <c r="H38" s="16"/>
      <c r="I38" s="16"/>
      <c r="J38" s="29" t="s">
        <v>74</v>
      </c>
      <c r="K38" s="29"/>
      <c r="L38" s="29"/>
    </row>
    <row r="39" spans="1:17" s="9" customFormat="1">
      <c r="A39" s="1"/>
      <c r="B39" s="10"/>
      <c r="D39" s="30"/>
      <c r="E39" s="30"/>
      <c r="F39" s="31"/>
      <c r="G39" s="16"/>
      <c r="H39" s="16"/>
      <c r="I39" s="16"/>
      <c r="J39" s="29" t="s">
        <v>75</v>
      </c>
      <c r="K39" s="29"/>
      <c r="L39" s="29"/>
    </row>
    <row r="40" spans="1:17" s="9" customFormat="1">
      <c r="A40" s="1"/>
      <c r="B40" s="10"/>
      <c r="D40" s="30"/>
      <c r="E40" s="30"/>
      <c r="F40" s="31"/>
      <c r="G40" s="16"/>
      <c r="H40" s="16"/>
      <c r="I40" s="16"/>
      <c r="J40" s="29" t="s">
        <v>76</v>
      </c>
      <c r="K40" s="29"/>
      <c r="L40" s="29"/>
    </row>
    <row r="41" spans="1:17" s="9" customFormat="1">
      <c r="A41" s="1"/>
      <c r="B41" s="10"/>
      <c r="D41" s="30"/>
      <c r="E41" s="30"/>
      <c r="F41" s="31"/>
      <c r="G41" s="16"/>
      <c r="H41" s="16"/>
      <c r="I41" s="16"/>
      <c r="J41" s="29" t="s">
        <v>77</v>
      </c>
      <c r="K41" s="29"/>
      <c r="L41" s="29"/>
    </row>
    <row r="42" spans="1:17" s="9" customFormat="1">
      <c r="A42" s="1"/>
      <c r="B42" s="10"/>
      <c r="D42" s="30"/>
      <c r="E42" s="30"/>
      <c r="F42" s="31"/>
      <c r="G42" s="16"/>
      <c r="H42" s="16"/>
      <c r="I42" s="16"/>
      <c r="J42" s="57" t="s">
        <v>69</v>
      </c>
      <c r="K42" s="57"/>
      <c r="L42" s="57"/>
    </row>
    <row r="43" spans="1:17" s="9" customFormat="1">
      <c r="A43" s="1"/>
      <c r="B43" s="10"/>
      <c r="D43" s="30"/>
      <c r="E43" s="30"/>
      <c r="F43" s="28"/>
      <c r="G43" s="17"/>
      <c r="H43" s="17"/>
      <c r="I43" s="17"/>
      <c r="J43" s="57" t="s">
        <v>70</v>
      </c>
      <c r="K43" s="57"/>
      <c r="L43" s="57"/>
    </row>
    <row r="44" spans="1:17" s="9" customFormat="1" ht="18.75">
      <c r="A44" s="5" t="s">
        <v>24</v>
      </c>
      <c r="M44" s="9" t="s">
        <v>25</v>
      </c>
      <c r="O44" s="32" t="s">
        <v>66</v>
      </c>
    </row>
    <row r="45" spans="1:17" s="9" customFormat="1" ht="15">
      <c r="A45" s="41" t="s">
        <v>26</v>
      </c>
      <c r="H45" s="25"/>
      <c r="M45" s="25" t="s">
        <v>27</v>
      </c>
      <c r="O45" s="33" t="s">
        <v>28</v>
      </c>
      <c r="P45" s="42"/>
      <c r="Q45" s="42"/>
    </row>
    <row r="46" spans="1:17" s="9" customFormat="1" ht="15">
      <c r="A46" s="25"/>
    </row>
  </sheetData>
  <mergeCells count="28">
    <mergeCell ref="A8:S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L16"/>
    <mergeCell ref="M16:N16"/>
    <mergeCell ref="O16:P16"/>
    <mergeCell ref="Q16:Q17"/>
    <mergeCell ref="R16:R17"/>
    <mergeCell ref="P2:R2"/>
    <mergeCell ref="P3:S3"/>
    <mergeCell ref="P4:S4"/>
    <mergeCell ref="A6:S6"/>
    <mergeCell ref="A7:S7"/>
    <mergeCell ref="S16:S17"/>
    <mergeCell ref="C13:E13"/>
    <mergeCell ref="F13:J13"/>
    <mergeCell ref="J43:L43"/>
    <mergeCell ref="J33:L33"/>
    <mergeCell ref="J34:L34"/>
    <mergeCell ref="J42:L42"/>
  </mergeCells>
  <pageMargins left="0.70866141732283472" right="0.19685039370078741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topLeftCell="A29" workbookViewId="0">
      <selection activeCell="D18" sqref="D18"/>
    </sheetView>
  </sheetViews>
  <sheetFormatPr defaultRowHeight="15.75"/>
  <cols>
    <col min="1" max="1" width="5.28515625" style="1" customWidth="1"/>
    <col min="2" max="2" width="13.140625" style="2" customWidth="1"/>
    <col min="3" max="3" width="7.42578125" style="2" customWidth="1"/>
    <col min="4" max="4" width="9" style="2" customWidth="1"/>
    <col min="5" max="5" width="11.140625" style="2" customWidth="1"/>
    <col min="6" max="6" width="7.28515625" style="2" bestFit="1" customWidth="1"/>
    <col min="7" max="7" width="4.28515625" style="3" bestFit="1" customWidth="1"/>
    <col min="8" max="8" width="8.140625" style="2" customWidth="1"/>
    <col min="9" max="9" width="10.7109375" style="2" customWidth="1"/>
    <col min="10" max="10" width="10.42578125" style="2" customWidth="1"/>
    <col min="11" max="12" width="12.28515625" style="2" customWidth="1"/>
    <col min="13" max="13" width="11.85546875" style="2" customWidth="1"/>
    <col min="14" max="16" width="11.5703125" style="2" customWidth="1"/>
    <col min="17" max="17" width="16.5703125" style="2" customWidth="1"/>
    <col min="18" max="18" width="15" style="2" customWidth="1"/>
    <col min="19" max="19" width="14.28515625" style="2" customWidth="1"/>
    <col min="20" max="16384" width="9.140625" style="2"/>
  </cols>
  <sheetData>
    <row r="1" spans="1:22" ht="18.75">
      <c r="P1" s="4"/>
      <c r="Q1" s="4"/>
      <c r="R1" s="4"/>
      <c r="S1" s="4"/>
      <c r="T1" s="4"/>
      <c r="U1" s="4"/>
      <c r="V1" s="4"/>
    </row>
    <row r="2" spans="1:22" s="4" customFormat="1" ht="18.75">
      <c r="A2" s="5"/>
      <c r="F2" s="5"/>
      <c r="I2" s="6"/>
      <c r="J2" s="6"/>
      <c r="K2" s="6"/>
      <c r="M2" s="34"/>
      <c r="N2" s="34"/>
      <c r="O2" s="34"/>
      <c r="P2" s="65" t="s">
        <v>0</v>
      </c>
      <c r="Q2" s="65"/>
      <c r="R2" s="65"/>
      <c r="S2" s="6"/>
    </row>
    <row r="3" spans="1:22" s="4" customFormat="1" ht="18.75">
      <c r="A3" s="5"/>
      <c r="F3" s="5"/>
      <c r="I3" s="6"/>
      <c r="J3" s="6"/>
      <c r="K3" s="6"/>
      <c r="M3" s="34"/>
      <c r="N3" s="34"/>
      <c r="O3" s="34"/>
      <c r="P3" s="65" t="s">
        <v>1</v>
      </c>
      <c r="Q3" s="65"/>
      <c r="R3" s="65"/>
      <c r="S3" s="65"/>
    </row>
    <row r="4" spans="1:22" s="4" customFormat="1" ht="19.5" customHeight="1">
      <c r="A4" s="5"/>
      <c r="G4" s="8"/>
      <c r="H4" s="6"/>
      <c r="I4" s="7"/>
      <c r="J4" s="7"/>
      <c r="K4" s="7"/>
      <c r="L4" s="8"/>
      <c r="M4" s="8"/>
      <c r="N4" s="8"/>
      <c r="O4" s="8"/>
      <c r="P4" s="66" t="s">
        <v>2</v>
      </c>
      <c r="Q4" s="66"/>
      <c r="R4" s="66"/>
      <c r="S4" s="66"/>
    </row>
    <row r="5" spans="1:22" s="4" customFormat="1" ht="14.25" customHeight="1">
      <c r="A5" s="5"/>
      <c r="B5" s="8"/>
      <c r="C5" s="8"/>
      <c r="D5" s="8"/>
      <c r="E5" s="8"/>
      <c r="F5" s="8"/>
      <c r="G5" s="7"/>
      <c r="H5" s="7"/>
      <c r="L5" s="5"/>
      <c r="M5" s="5"/>
      <c r="N5" s="5"/>
      <c r="P5" s="6"/>
      <c r="Q5" s="6"/>
      <c r="R5" s="6"/>
      <c r="S5" s="6"/>
    </row>
    <row r="6" spans="1:22" s="9" customFormat="1" ht="17.25" customHeigh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22" s="9" customFormat="1" ht="17.25" customHeight="1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22" s="9" customFormat="1" ht="17.25" customHeight="1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2" s="9" customFormat="1" ht="9" customHeight="1">
      <c r="A9" s="35"/>
      <c r="B9" s="34"/>
      <c r="C9" s="34"/>
      <c r="D9" s="34"/>
      <c r="E9" s="34"/>
      <c r="F9" s="34"/>
      <c r="G9" s="34"/>
      <c r="H9" s="34"/>
      <c r="I9" s="34"/>
      <c r="J9" s="34"/>
      <c r="K9" s="8"/>
      <c r="L9" s="8"/>
      <c r="M9" s="8"/>
    </row>
    <row r="10" spans="1:22" s="9" customFormat="1">
      <c r="A10" s="1" t="s">
        <v>6</v>
      </c>
      <c r="B10" s="10"/>
      <c r="C10" s="10"/>
      <c r="D10" s="11"/>
      <c r="E10" s="11"/>
      <c r="F10" s="11"/>
      <c r="G10" s="12"/>
      <c r="H10" s="12" t="s">
        <v>32</v>
      </c>
      <c r="I10" s="12"/>
      <c r="J10" s="12"/>
      <c r="K10" s="12"/>
      <c r="L10" s="12"/>
      <c r="M10" s="12"/>
      <c r="N10" s="12"/>
    </row>
    <row r="11" spans="1:22" s="9" customFormat="1">
      <c r="A11" s="1" t="s">
        <v>7</v>
      </c>
      <c r="C11" s="13"/>
      <c r="D11" s="13"/>
      <c r="E11" s="13"/>
      <c r="F11" s="13"/>
      <c r="G11" s="14"/>
      <c r="H11" s="15" t="s">
        <v>166</v>
      </c>
      <c r="I11" s="13"/>
      <c r="J11" s="13"/>
      <c r="K11" s="16"/>
      <c r="L11" s="16"/>
      <c r="M11" s="16"/>
      <c r="N11" s="17"/>
    </row>
    <row r="12" spans="1:22" s="9" customFormat="1">
      <c r="A12" s="1" t="s">
        <v>8</v>
      </c>
      <c r="D12" s="13"/>
      <c r="E12" s="13"/>
      <c r="F12" s="18"/>
      <c r="G12" s="19"/>
      <c r="H12" s="19"/>
      <c r="I12" s="19"/>
      <c r="J12" s="19"/>
      <c r="K12" s="16"/>
      <c r="L12" s="16"/>
      <c r="M12" s="16"/>
      <c r="N12" s="16"/>
    </row>
    <row r="13" spans="1:22" s="9" customFormat="1">
      <c r="A13" s="1" t="s">
        <v>9</v>
      </c>
      <c r="B13" s="20"/>
      <c r="C13" s="62" t="s">
        <v>78</v>
      </c>
      <c r="D13" s="62"/>
      <c r="E13" s="63"/>
      <c r="F13" s="64" t="s">
        <v>10</v>
      </c>
      <c r="G13" s="64"/>
      <c r="H13" s="64"/>
      <c r="I13" s="64"/>
      <c r="J13" s="64"/>
      <c r="K13" s="21" t="s">
        <v>79</v>
      </c>
      <c r="L13" s="16"/>
      <c r="M13" s="16"/>
      <c r="N13" s="16"/>
    </row>
    <row r="14" spans="1:22" s="9" customFormat="1">
      <c r="A14" s="1" t="s">
        <v>11</v>
      </c>
      <c r="F14" s="13"/>
      <c r="G14" s="13"/>
      <c r="H14" s="13"/>
      <c r="I14" s="13"/>
      <c r="J14" s="22">
        <v>100</v>
      </c>
      <c r="K14" s="16"/>
      <c r="L14" s="16"/>
      <c r="M14" s="16"/>
      <c r="N14" s="16"/>
    </row>
    <row r="15" spans="1:22" s="9" customFormat="1" ht="10.5" customHeight="1">
      <c r="A15" s="23"/>
    </row>
    <row r="16" spans="1:22" s="36" customFormat="1" ht="40.5" customHeight="1">
      <c r="A16" s="68" t="s">
        <v>12</v>
      </c>
      <c r="B16" s="70" t="s">
        <v>13</v>
      </c>
      <c r="C16" s="70" t="s">
        <v>14</v>
      </c>
      <c r="D16" s="70" t="s">
        <v>15</v>
      </c>
      <c r="E16" s="72" t="s">
        <v>16</v>
      </c>
      <c r="F16" s="70" t="s">
        <v>180</v>
      </c>
      <c r="G16" s="70" t="s">
        <v>17</v>
      </c>
      <c r="H16" s="70" t="s">
        <v>18</v>
      </c>
      <c r="I16" s="72" t="s">
        <v>19</v>
      </c>
      <c r="J16" s="72" t="s">
        <v>177</v>
      </c>
      <c r="K16" s="58" t="s">
        <v>167</v>
      </c>
      <c r="L16" s="59"/>
      <c r="M16" s="58" t="s">
        <v>168</v>
      </c>
      <c r="N16" s="59"/>
      <c r="O16" s="58" t="s">
        <v>169</v>
      </c>
      <c r="P16" s="59"/>
      <c r="Q16" s="60" t="s">
        <v>174</v>
      </c>
      <c r="R16" s="60" t="s">
        <v>20</v>
      </c>
      <c r="S16" s="55" t="s">
        <v>21</v>
      </c>
    </row>
    <row r="17" spans="1:19" s="36" customFormat="1" ht="34.5" customHeight="1">
      <c r="A17" s="69"/>
      <c r="B17" s="71"/>
      <c r="C17" s="71"/>
      <c r="D17" s="71"/>
      <c r="E17" s="73"/>
      <c r="F17" s="71"/>
      <c r="G17" s="71"/>
      <c r="H17" s="71"/>
      <c r="I17" s="73"/>
      <c r="J17" s="73"/>
      <c r="K17" s="37" t="s">
        <v>170</v>
      </c>
      <c r="L17" s="37" t="s">
        <v>176</v>
      </c>
      <c r="M17" s="37" t="s">
        <v>171</v>
      </c>
      <c r="N17" s="37" t="s">
        <v>176</v>
      </c>
      <c r="O17" s="37" t="s">
        <v>170</v>
      </c>
      <c r="P17" s="37" t="s">
        <v>175</v>
      </c>
      <c r="Q17" s="61"/>
      <c r="R17" s="61"/>
      <c r="S17" s="56"/>
    </row>
    <row r="18" spans="1:19" s="90" customFormat="1" ht="113.25" customHeight="1">
      <c r="A18" s="85">
        <v>1</v>
      </c>
      <c r="B18" s="85" t="s">
        <v>165</v>
      </c>
      <c r="C18" s="85" t="s">
        <v>109</v>
      </c>
      <c r="D18" s="85" t="s">
        <v>131</v>
      </c>
      <c r="E18" s="89">
        <v>36795</v>
      </c>
      <c r="F18" s="85">
        <v>11</v>
      </c>
      <c r="G18" s="85" t="s">
        <v>189</v>
      </c>
      <c r="H18" s="82" t="s">
        <v>32</v>
      </c>
      <c r="I18" s="24">
        <v>37.5</v>
      </c>
      <c r="J18" s="39">
        <f t="shared" ref="J18:J26" si="0">20*I18/53</f>
        <v>14.150943396226415</v>
      </c>
      <c r="K18" s="24">
        <v>39.9</v>
      </c>
      <c r="L18" s="83">
        <f t="shared" ref="L18:L26" si="1">40*39.9/K18</f>
        <v>40</v>
      </c>
      <c r="M18" s="24">
        <v>18</v>
      </c>
      <c r="N18" s="83">
        <f t="shared" ref="N18:N26" si="2">40*M18/20</f>
        <v>36</v>
      </c>
      <c r="O18" s="86"/>
      <c r="P18" s="86"/>
      <c r="Q18" s="87">
        <f>N18+L18</f>
        <v>76</v>
      </c>
      <c r="R18" s="40">
        <f t="shared" ref="R18:R26" si="3">Q18+J18</f>
        <v>90.15094339622641</v>
      </c>
      <c r="S18" s="52" t="s">
        <v>182</v>
      </c>
    </row>
    <row r="19" spans="1:19" s="91" customFormat="1" ht="113.25" customHeight="1">
      <c r="A19" s="85">
        <v>2</v>
      </c>
      <c r="B19" s="85" t="s">
        <v>149</v>
      </c>
      <c r="C19" s="85" t="s">
        <v>150</v>
      </c>
      <c r="D19" s="85" t="s">
        <v>151</v>
      </c>
      <c r="E19" s="89">
        <v>37314</v>
      </c>
      <c r="F19" s="85">
        <v>9</v>
      </c>
      <c r="G19" s="85" t="s">
        <v>186</v>
      </c>
      <c r="H19" s="82" t="s">
        <v>32</v>
      </c>
      <c r="I19" s="24">
        <v>20</v>
      </c>
      <c r="J19" s="39">
        <f t="shared" si="0"/>
        <v>7.5471698113207548</v>
      </c>
      <c r="K19" s="24">
        <v>48.6</v>
      </c>
      <c r="L19" s="83">
        <f t="shared" si="1"/>
        <v>32.839506172839506</v>
      </c>
      <c r="M19" s="24">
        <v>18.5</v>
      </c>
      <c r="N19" s="83">
        <f t="shared" si="2"/>
        <v>37</v>
      </c>
      <c r="O19" s="53"/>
      <c r="P19" s="53"/>
      <c r="Q19" s="87">
        <f t="shared" ref="Q19:Q26" si="4">N19+L19</f>
        <v>69.839506172839506</v>
      </c>
      <c r="R19" s="40">
        <f t="shared" si="3"/>
        <v>77.386675984160263</v>
      </c>
      <c r="S19" s="53" t="s">
        <v>181</v>
      </c>
    </row>
    <row r="20" spans="1:19" s="91" customFormat="1" ht="113.25" customHeight="1">
      <c r="A20" s="85">
        <v>3</v>
      </c>
      <c r="B20" s="85" t="s">
        <v>159</v>
      </c>
      <c r="C20" s="85" t="s">
        <v>160</v>
      </c>
      <c r="D20" s="85" t="s">
        <v>161</v>
      </c>
      <c r="E20" s="89">
        <v>37049</v>
      </c>
      <c r="F20" s="85">
        <v>10</v>
      </c>
      <c r="G20" s="85" t="s">
        <v>184</v>
      </c>
      <c r="H20" s="82" t="s">
        <v>32</v>
      </c>
      <c r="I20" s="24">
        <v>30.5</v>
      </c>
      <c r="J20" s="39">
        <f t="shared" si="0"/>
        <v>11.509433962264151</v>
      </c>
      <c r="K20" s="24">
        <v>51</v>
      </c>
      <c r="L20" s="83">
        <f t="shared" si="1"/>
        <v>31.294117647058822</v>
      </c>
      <c r="M20" s="24">
        <v>17</v>
      </c>
      <c r="N20" s="83">
        <f t="shared" si="2"/>
        <v>34</v>
      </c>
      <c r="O20" s="53"/>
      <c r="P20" s="53"/>
      <c r="Q20" s="87">
        <f t="shared" si="4"/>
        <v>65.294117647058826</v>
      </c>
      <c r="R20" s="40">
        <f t="shared" si="3"/>
        <v>76.80355160932298</v>
      </c>
      <c r="S20" s="53" t="s">
        <v>181</v>
      </c>
    </row>
    <row r="21" spans="1:19" s="91" customFormat="1" ht="113.25" customHeight="1">
      <c r="A21" s="85">
        <v>4</v>
      </c>
      <c r="B21" s="85" t="s">
        <v>162</v>
      </c>
      <c r="C21" s="85" t="s">
        <v>111</v>
      </c>
      <c r="D21" s="85" t="s">
        <v>128</v>
      </c>
      <c r="E21" s="89">
        <v>37289</v>
      </c>
      <c r="F21" s="85">
        <v>9</v>
      </c>
      <c r="G21" s="85" t="s">
        <v>188</v>
      </c>
      <c r="H21" s="82" t="s">
        <v>32</v>
      </c>
      <c r="I21" s="24">
        <v>8</v>
      </c>
      <c r="J21" s="39">
        <f t="shared" si="0"/>
        <v>3.0188679245283021</v>
      </c>
      <c r="K21" s="24">
        <v>51</v>
      </c>
      <c r="L21" s="83">
        <f t="shared" si="1"/>
        <v>31.294117647058822</v>
      </c>
      <c r="M21" s="24">
        <v>19</v>
      </c>
      <c r="N21" s="83">
        <f t="shared" si="2"/>
        <v>38</v>
      </c>
      <c r="O21" s="53"/>
      <c r="P21" s="53"/>
      <c r="Q21" s="87">
        <f t="shared" si="4"/>
        <v>69.294117647058826</v>
      </c>
      <c r="R21" s="40">
        <f t="shared" si="3"/>
        <v>72.312985571587134</v>
      </c>
      <c r="S21" s="53" t="s">
        <v>181</v>
      </c>
    </row>
    <row r="22" spans="1:19" s="91" customFormat="1" ht="113.25" customHeight="1">
      <c r="A22" s="85">
        <v>5</v>
      </c>
      <c r="B22" s="85" t="s">
        <v>163</v>
      </c>
      <c r="C22" s="85" t="s">
        <v>127</v>
      </c>
      <c r="D22" s="85" t="s">
        <v>164</v>
      </c>
      <c r="E22" s="89">
        <v>36844</v>
      </c>
      <c r="F22" s="85">
        <v>11</v>
      </c>
      <c r="G22" s="85" t="s">
        <v>187</v>
      </c>
      <c r="H22" s="82" t="s">
        <v>32</v>
      </c>
      <c r="I22" s="24">
        <v>36.5</v>
      </c>
      <c r="J22" s="39">
        <f t="shared" si="0"/>
        <v>13.773584905660377</v>
      </c>
      <c r="K22" s="24">
        <v>62.9</v>
      </c>
      <c r="L22" s="83">
        <f t="shared" si="1"/>
        <v>25.373608903020667</v>
      </c>
      <c r="M22" s="24">
        <v>16</v>
      </c>
      <c r="N22" s="83">
        <f t="shared" si="2"/>
        <v>32</v>
      </c>
      <c r="O22" s="53"/>
      <c r="P22" s="53"/>
      <c r="Q22" s="87">
        <f t="shared" si="4"/>
        <v>57.373608903020667</v>
      </c>
      <c r="R22" s="40">
        <f t="shared" si="3"/>
        <v>71.147193808681038</v>
      </c>
      <c r="S22" s="53" t="s">
        <v>183</v>
      </c>
    </row>
    <row r="23" spans="1:19" s="91" customFormat="1" ht="113.25" customHeight="1">
      <c r="A23" s="85">
        <v>6</v>
      </c>
      <c r="B23" s="85" t="s">
        <v>152</v>
      </c>
      <c r="C23" s="85" t="s">
        <v>148</v>
      </c>
      <c r="D23" s="85" t="s">
        <v>153</v>
      </c>
      <c r="E23" s="89">
        <v>36909</v>
      </c>
      <c r="F23" s="85">
        <v>11</v>
      </c>
      <c r="G23" s="85" t="s">
        <v>187</v>
      </c>
      <c r="H23" s="82" t="s">
        <v>32</v>
      </c>
      <c r="I23" s="24">
        <v>30.5</v>
      </c>
      <c r="J23" s="39">
        <f t="shared" si="0"/>
        <v>11.509433962264151</v>
      </c>
      <c r="K23" s="24">
        <v>57.7</v>
      </c>
      <c r="L23" s="83">
        <f t="shared" si="1"/>
        <v>27.660311958405543</v>
      </c>
      <c r="M23" s="24">
        <v>13</v>
      </c>
      <c r="N23" s="83">
        <f t="shared" si="2"/>
        <v>26</v>
      </c>
      <c r="O23" s="53"/>
      <c r="P23" s="53"/>
      <c r="Q23" s="87">
        <f t="shared" si="4"/>
        <v>53.660311958405543</v>
      </c>
      <c r="R23" s="40">
        <f t="shared" si="3"/>
        <v>65.169745920669698</v>
      </c>
      <c r="S23" s="53" t="s">
        <v>183</v>
      </c>
    </row>
    <row r="24" spans="1:19" s="91" customFormat="1" ht="113.25" customHeight="1">
      <c r="A24" s="85">
        <v>7</v>
      </c>
      <c r="B24" s="85" t="s">
        <v>157</v>
      </c>
      <c r="C24" s="85" t="s">
        <v>116</v>
      </c>
      <c r="D24" s="85" t="s">
        <v>117</v>
      </c>
      <c r="E24" s="89">
        <v>37559</v>
      </c>
      <c r="F24" s="85">
        <v>9</v>
      </c>
      <c r="G24" s="85" t="s">
        <v>192</v>
      </c>
      <c r="H24" s="82" t="s">
        <v>32</v>
      </c>
      <c r="I24" s="24">
        <v>11</v>
      </c>
      <c r="J24" s="39">
        <f t="shared" si="0"/>
        <v>4.1509433962264151</v>
      </c>
      <c r="K24" s="24">
        <v>70.7</v>
      </c>
      <c r="L24" s="83">
        <f t="shared" si="1"/>
        <v>22.574257425742573</v>
      </c>
      <c r="M24" s="24">
        <v>16.5</v>
      </c>
      <c r="N24" s="83">
        <f t="shared" si="2"/>
        <v>33</v>
      </c>
      <c r="O24" s="53"/>
      <c r="P24" s="53"/>
      <c r="Q24" s="87">
        <f t="shared" si="4"/>
        <v>55.574257425742573</v>
      </c>
      <c r="R24" s="40">
        <f t="shared" si="3"/>
        <v>59.72520082196899</v>
      </c>
      <c r="S24" s="53" t="s">
        <v>183</v>
      </c>
    </row>
    <row r="25" spans="1:19" s="91" customFormat="1" ht="113.25" customHeight="1">
      <c r="A25" s="85">
        <v>8</v>
      </c>
      <c r="B25" s="85" t="s">
        <v>154</v>
      </c>
      <c r="C25" s="85" t="s">
        <v>155</v>
      </c>
      <c r="D25" s="85" t="s">
        <v>156</v>
      </c>
      <c r="E25" s="89">
        <v>37060</v>
      </c>
      <c r="F25" s="85">
        <v>10</v>
      </c>
      <c r="G25" s="85" t="s">
        <v>187</v>
      </c>
      <c r="H25" s="82" t="s">
        <v>32</v>
      </c>
      <c r="I25" s="24">
        <v>26</v>
      </c>
      <c r="J25" s="39">
        <f t="shared" si="0"/>
        <v>9.8113207547169807</v>
      </c>
      <c r="K25" s="24">
        <v>55.5</v>
      </c>
      <c r="L25" s="83">
        <f t="shared" si="1"/>
        <v>28.756756756756758</v>
      </c>
      <c r="M25" s="24">
        <v>10</v>
      </c>
      <c r="N25" s="83">
        <f t="shared" si="2"/>
        <v>20</v>
      </c>
      <c r="O25" s="53"/>
      <c r="P25" s="53"/>
      <c r="Q25" s="87">
        <f t="shared" si="4"/>
        <v>48.756756756756758</v>
      </c>
      <c r="R25" s="40">
        <f t="shared" si="3"/>
        <v>58.568077511473739</v>
      </c>
      <c r="S25" s="53" t="s">
        <v>183</v>
      </c>
    </row>
    <row r="26" spans="1:19" s="91" customFormat="1" ht="113.25" customHeight="1">
      <c r="A26" s="85">
        <v>9</v>
      </c>
      <c r="B26" s="85" t="s">
        <v>113</v>
      </c>
      <c r="C26" s="85" t="s">
        <v>122</v>
      </c>
      <c r="D26" s="85" t="s">
        <v>158</v>
      </c>
      <c r="E26" s="89">
        <v>37039</v>
      </c>
      <c r="F26" s="85">
        <v>10</v>
      </c>
      <c r="G26" s="85" t="s">
        <v>187</v>
      </c>
      <c r="H26" s="82" t="s">
        <v>32</v>
      </c>
      <c r="I26" s="24">
        <v>18.5</v>
      </c>
      <c r="J26" s="39">
        <f t="shared" si="0"/>
        <v>6.9811320754716979</v>
      </c>
      <c r="K26" s="24">
        <v>53.8</v>
      </c>
      <c r="L26" s="83">
        <f t="shared" si="1"/>
        <v>29.665427509293682</v>
      </c>
      <c r="M26" s="24">
        <v>9.5</v>
      </c>
      <c r="N26" s="83">
        <f t="shared" si="2"/>
        <v>19</v>
      </c>
      <c r="O26" s="53"/>
      <c r="P26" s="53"/>
      <c r="Q26" s="87">
        <f t="shared" si="4"/>
        <v>48.665427509293679</v>
      </c>
      <c r="R26" s="40">
        <f t="shared" si="3"/>
        <v>55.646559584765377</v>
      </c>
      <c r="S26" s="53" t="s">
        <v>183</v>
      </c>
    </row>
    <row r="27" spans="1:19" s="91" customFormat="1">
      <c r="A27" s="26"/>
      <c r="B27" s="26"/>
      <c r="C27" s="26"/>
      <c r="D27" s="26"/>
      <c r="E27" s="90"/>
      <c r="F27" s="30"/>
      <c r="G27" s="96"/>
      <c r="H27" s="96"/>
      <c r="I27" s="96"/>
      <c r="J27" s="90"/>
      <c r="K27" s="90"/>
      <c r="L27" s="90"/>
    </row>
    <row r="28" spans="1:19" s="9" customFormat="1">
      <c r="A28" s="26"/>
      <c r="B28" s="27"/>
      <c r="C28" s="27"/>
      <c r="D28" s="27"/>
      <c r="E28" s="10"/>
      <c r="F28" s="30"/>
      <c r="G28" s="20"/>
      <c r="H28" s="20"/>
      <c r="I28" s="20"/>
      <c r="J28" s="51"/>
      <c r="K28" s="51"/>
      <c r="L28" s="51"/>
    </row>
    <row r="29" spans="1:19" s="9" customFormat="1">
      <c r="A29" s="1" t="s">
        <v>22</v>
      </c>
      <c r="B29" s="27"/>
      <c r="C29" s="27"/>
      <c r="D29" s="27"/>
      <c r="E29" s="10"/>
      <c r="F29" s="28"/>
      <c r="G29" s="17"/>
      <c r="H29" s="17"/>
      <c r="I29" s="17"/>
      <c r="J29" s="57" t="s">
        <v>67</v>
      </c>
      <c r="K29" s="57"/>
      <c r="L29" s="57"/>
    </row>
    <row r="30" spans="1:19" s="9" customFormat="1">
      <c r="A30" s="1" t="s">
        <v>23</v>
      </c>
      <c r="B30" s="10"/>
      <c r="D30" s="30"/>
      <c r="E30" s="30"/>
      <c r="F30" s="28"/>
      <c r="G30" s="17"/>
      <c r="H30" s="17"/>
      <c r="I30" s="17"/>
      <c r="J30" s="57" t="s">
        <v>68</v>
      </c>
      <c r="K30" s="57"/>
      <c r="L30" s="57"/>
    </row>
    <row r="31" spans="1:19" s="9" customFormat="1">
      <c r="A31" s="1"/>
      <c r="B31" s="10"/>
      <c r="D31" s="30"/>
      <c r="E31" s="30"/>
      <c r="F31" s="31"/>
      <c r="G31" s="16"/>
      <c r="H31" s="16"/>
      <c r="I31" s="16"/>
      <c r="J31" s="29" t="s">
        <v>71</v>
      </c>
      <c r="K31" s="29"/>
      <c r="L31" s="29"/>
    </row>
    <row r="32" spans="1:19" s="9" customFormat="1">
      <c r="A32" s="1"/>
      <c r="B32" s="10"/>
      <c r="D32" s="30"/>
      <c r="E32" s="30"/>
      <c r="F32" s="31"/>
      <c r="G32" s="16"/>
      <c r="H32" s="16"/>
      <c r="I32" s="16"/>
      <c r="J32" s="29" t="s">
        <v>72</v>
      </c>
      <c r="K32" s="29"/>
      <c r="L32" s="29"/>
    </row>
    <row r="33" spans="1:17" s="9" customFormat="1">
      <c r="A33" s="1"/>
      <c r="B33" s="10"/>
      <c r="D33" s="30"/>
      <c r="E33" s="30"/>
      <c r="F33" s="31"/>
      <c r="G33" s="16"/>
      <c r="H33" s="16"/>
      <c r="I33" s="16"/>
      <c r="J33" s="29" t="s">
        <v>73</v>
      </c>
      <c r="K33" s="29"/>
      <c r="L33" s="29"/>
    </row>
    <row r="34" spans="1:17" s="9" customFormat="1">
      <c r="A34" s="1"/>
      <c r="B34" s="10"/>
      <c r="D34" s="30"/>
      <c r="E34" s="30"/>
      <c r="F34" s="31"/>
      <c r="G34" s="16"/>
      <c r="H34" s="16"/>
      <c r="I34" s="16"/>
      <c r="J34" s="29" t="s">
        <v>74</v>
      </c>
      <c r="K34" s="29"/>
      <c r="L34" s="29"/>
    </row>
    <row r="35" spans="1:17" s="9" customFormat="1">
      <c r="A35" s="1"/>
      <c r="B35" s="10"/>
      <c r="D35" s="30"/>
      <c r="E35" s="30"/>
      <c r="F35" s="31"/>
      <c r="G35" s="16"/>
      <c r="H35" s="16"/>
      <c r="I35" s="16"/>
      <c r="J35" s="29" t="s">
        <v>75</v>
      </c>
      <c r="K35" s="29"/>
      <c r="L35" s="29"/>
    </row>
    <row r="36" spans="1:17" s="9" customFormat="1">
      <c r="A36" s="1"/>
      <c r="B36" s="10"/>
      <c r="D36" s="30"/>
      <c r="E36" s="30"/>
      <c r="F36" s="31"/>
      <c r="G36" s="16"/>
      <c r="H36" s="16"/>
      <c r="I36" s="16"/>
      <c r="J36" s="29" t="s">
        <v>76</v>
      </c>
      <c r="K36" s="29"/>
      <c r="L36" s="29"/>
    </row>
    <row r="37" spans="1:17" s="9" customFormat="1">
      <c r="A37" s="1"/>
      <c r="B37" s="10"/>
      <c r="D37" s="30"/>
      <c r="E37" s="30"/>
      <c r="F37" s="31"/>
      <c r="G37" s="16"/>
      <c r="H37" s="16"/>
      <c r="I37" s="16"/>
      <c r="J37" s="29" t="s">
        <v>77</v>
      </c>
      <c r="K37" s="29"/>
      <c r="L37" s="29"/>
    </row>
    <row r="38" spans="1:17" s="9" customFormat="1">
      <c r="A38" s="1"/>
      <c r="B38" s="10"/>
      <c r="D38" s="30"/>
      <c r="E38" s="30"/>
      <c r="F38" s="31"/>
      <c r="G38" s="16"/>
      <c r="H38" s="16"/>
      <c r="I38" s="16"/>
      <c r="J38" s="57" t="s">
        <v>69</v>
      </c>
      <c r="K38" s="57"/>
      <c r="L38" s="57"/>
    </row>
    <row r="39" spans="1:17" s="9" customFormat="1">
      <c r="A39" s="1"/>
      <c r="B39" s="10"/>
      <c r="D39" s="30"/>
      <c r="E39" s="30"/>
      <c r="F39" s="28"/>
      <c r="G39" s="17"/>
      <c r="H39" s="17"/>
      <c r="I39" s="17"/>
      <c r="J39" s="57" t="s">
        <v>70</v>
      </c>
      <c r="K39" s="57"/>
      <c r="L39" s="57"/>
    </row>
    <row r="40" spans="1:17" s="9" customFormat="1" ht="18.75">
      <c r="A40" s="5" t="s">
        <v>24</v>
      </c>
      <c r="M40" s="9" t="s">
        <v>25</v>
      </c>
      <c r="O40" s="32" t="s">
        <v>66</v>
      </c>
    </row>
    <row r="41" spans="1:17" s="9" customFormat="1" ht="15">
      <c r="A41" s="41" t="s">
        <v>26</v>
      </c>
      <c r="H41" s="25"/>
      <c r="M41" s="25" t="s">
        <v>27</v>
      </c>
      <c r="O41" s="33" t="s">
        <v>28</v>
      </c>
      <c r="P41" s="42"/>
      <c r="Q41" s="42"/>
    </row>
    <row r="42" spans="1:17" s="9" customFormat="1" ht="15">
      <c r="A42" s="25"/>
    </row>
  </sheetData>
  <mergeCells count="28">
    <mergeCell ref="A8:S8"/>
    <mergeCell ref="P2:R2"/>
    <mergeCell ref="P3:S3"/>
    <mergeCell ref="P4:S4"/>
    <mergeCell ref="A6:S6"/>
    <mergeCell ref="A7:S7"/>
    <mergeCell ref="C13:E13"/>
    <mergeCell ref="F13:J13"/>
    <mergeCell ref="A16:A17"/>
    <mergeCell ref="B16:B17"/>
    <mergeCell ref="C16:C17"/>
    <mergeCell ref="D16:D17"/>
    <mergeCell ref="E16:E17"/>
    <mergeCell ref="F16:F17"/>
    <mergeCell ref="G16:G17"/>
    <mergeCell ref="H16:H17"/>
    <mergeCell ref="J39:L39"/>
    <mergeCell ref="I16:I17"/>
    <mergeCell ref="J16:J17"/>
    <mergeCell ref="K16:L16"/>
    <mergeCell ref="M16:N16"/>
    <mergeCell ref="R16:R17"/>
    <mergeCell ref="S16:S17"/>
    <mergeCell ref="J29:L29"/>
    <mergeCell ref="J30:L30"/>
    <mergeCell ref="J38:L38"/>
    <mergeCell ref="O16:P16"/>
    <mergeCell ref="Q16:Q17"/>
  </mergeCells>
  <pageMargins left="0.70866141732283472" right="0.1968503937007874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7-8 юн</vt:lpstr>
      <vt:lpstr>9-11 юн</vt:lpstr>
      <vt:lpstr>7-8 дев</vt:lpstr>
      <vt:lpstr>9-11 дев</vt:lpstr>
      <vt:lpstr>'7-8 юн'!Область_печати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User</cp:lastModifiedBy>
  <cp:lastPrinted>2017-11-09T05:48:12Z</cp:lastPrinted>
  <dcterms:created xsi:type="dcterms:W3CDTF">2016-09-15T13:09:13Z</dcterms:created>
  <dcterms:modified xsi:type="dcterms:W3CDTF">2017-11-10T08:30:24Z</dcterms:modified>
</cp:coreProperties>
</file>